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linska\Desktop\2024-2025\zima\PLANY\"/>
    </mc:Choice>
  </mc:AlternateContent>
  <bookViews>
    <workbookView xWindow="-120" yWindow="-120" windowWidth="24240" windowHeight="13140"/>
  </bookViews>
  <sheets>
    <sheet name=" VI rok plan zima" sheetId="1" r:id="rId1"/>
    <sheet name="obsada" sheetId="2" r:id="rId2"/>
  </sheets>
  <definedNames>
    <definedName name="_xlnm.Print_Area" localSheetId="0">' VI rok plan zima'!$C$1:$AO$46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Q4" i="1" l="1"/>
  <c r="S49" i="1" l="1"/>
  <c r="S50" i="1"/>
  <c r="Q49" i="1"/>
  <c r="Q50" i="1"/>
  <c r="Q23" i="1" l="1"/>
  <c r="AJ53" i="1" l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B4" i="1" l="1"/>
  <c r="AA59" i="1" l="1"/>
  <c r="AB59" i="1"/>
  <c r="AC59" i="1"/>
  <c r="AD59" i="1"/>
  <c r="AE59" i="1"/>
  <c r="AF59" i="1"/>
  <c r="AG59" i="1"/>
  <c r="AH59" i="1"/>
  <c r="AI59" i="1"/>
  <c r="AK59" i="1"/>
  <c r="AL59" i="1"/>
  <c r="AM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U59" i="1"/>
  <c r="BV59" i="1"/>
  <c r="BW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L59" i="1"/>
  <c r="CM59" i="1"/>
  <c r="CN59" i="1"/>
  <c r="CP59" i="1"/>
  <c r="CQ59" i="1"/>
  <c r="CR59" i="1"/>
  <c r="CS59" i="1"/>
  <c r="CT59" i="1"/>
  <c r="CU59" i="1"/>
  <c r="CV59" i="1"/>
  <c r="CW59" i="1"/>
  <c r="CX59" i="1"/>
  <c r="CY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D59" i="1"/>
  <c r="EE59" i="1"/>
  <c r="EF59" i="1"/>
  <c r="EG59" i="1"/>
  <c r="EH59" i="1"/>
  <c r="EI59" i="1"/>
  <c r="EJ59" i="1"/>
  <c r="EK59" i="1"/>
  <c r="EL59" i="1"/>
  <c r="EM59" i="1"/>
  <c r="EO59" i="1"/>
  <c r="EP59" i="1"/>
  <c r="EQ59" i="1"/>
  <c r="ER59" i="1"/>
  <c r="ES59" i="1"/>
  <c r="EU59" i="1"/>
  <c r="EV59" i="1"/>
  <c r="EW59" i="1"/>
  <c r="EX59" i="1"/>
  <c r="EY59" i="1"/>
  <c r="EZ59" i="1"/>
  <c r="FA59" i="1"/>
  <c r="FC59" i="1"/>
  <c r="FD59" i="1"/>
  <c r="FE59" i="1"/>
  <c r="FF59" i="1"/>
  <c r="FG59" i="1"/>
  <c r="FH59" i="1"/>
  <c r="FI59" i="1"/>
  <c r="FJ59" i="1"/>
  <c r="FK59" i="1"/>
  <c r="FM59" i="1"/>
  <c r="FN59" i="1"/>
  <c r="FP59" i="1"/>
  <c r="FQ59" i="1"/>
  <c r="FR59" i="1"/>
  <c r="FS59" i="1"/>
  <c r="FT59" i="1"/>
  <c r="FU59" i="1"/>
  <c r="FW59" i="1"/>
  <c r="FY59" i="1"/>
  <c r="FZ59" i="1"/>
  <c r="GA59" i="1"/>
  <c r="GB59" i="1"/>
  <c r="GC59" i="1"/>
  <c r="GE59" i="1"/>
  <c r="GF59" i="1"/>
  <c r="GG59" i="1"/>
  <c r="GH59" i="1"/>
  <c r="GJ59" i="1"/>
  <c r="GK59" i="1"/>
  <c r="GL59" i="1"/>
  <c r="GM59" i="1"/>
  <c r="GN59" i="1"/>
  <c r="GO59" i="1"/>
  <c r="GQ59" i="1"/>
  <c r="GR59" i="1"/>
  <c r="GS59" i="1"/>
  <c r="GT59" i="1"/>
  <c r="GU59" i="1"/>
  <c r="GV59" i="1"/>
  <c r="GX59" i="1"/>
  <c r="GY59" i="1"/>
  <c r="GZ59" i="1"/>
  <c r="HA59" i="1"/>
  <c r="HB59" i="1"/>
  <c r="HC59" i="1"/>
  <c r="HD59" i="1"/>
  <c r="HE59" i="1"/>
  <c r="HG59" i="1"/>
  <c r="HH59" i="1"/>
  <c r="HI59" i="1"/>
  <c r="HJ59" i="1"/>
  <c r="HK59" i="1"/>
  <c r="HL59" i="1"/>
  <c r="HM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D59" i="1"/>
  <c r="IE59" i="1"/>
  <c r="IF59" i="1"/>
  <c r="IG59" i="1"/>
  <c r="IH59" i="1"/>
  <c r="II59" i="1"/>
  <c r="IK59" i="1"/>
  <c r="IL59" i="1"/>
  <c r="IM59" i="1"/>
  <c r="IN59" i="1"/>
  <c r="IO59" i="1"/>
  <c r="IP59" i="1"/>
  <c r="IQ59" i="1"/>
  <c r="IR59" i="1"/>
  <c r="IS59" i="1"/>
  <c r="IT59" i="1"/>
  <c r="IV59" i="1"/>
  <c r="IW59" i="1"/>
  <c r="IX59" i="1"/>
  <c r="IY59" i="1"/>
  <c r="IZ59" i="1"/>
  <c r="JA59" i="1"/>
  <c r="JB59" i="1"/>
  <c r="JC59" i="1"/>
  <c r="JD59" i="1"/>
  <c r="Z59" i="1"/>
  <c r="AA67" i="1"/>
  <c r="AB67" i="1"/>
  <c r="AC67" i="1"/>
  <c r="AD67" i="1"/>
  <c r="AE67" i="1"/>
  <c r="AF67" i="1"/>
  <c r="AG67" i="1"/>
  <c r="AH67" i="1"/>
  <c r="AI67" i="1"/>
  <c r="AK67" i="1"/>
  <c r="AL67" i="1"/>
  <c r="AM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U67" i="1"/>
  <c r="BV67" i="1"/>
  <c r="BW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L67" i="1"/>
  <c r="CM67" i="1"/>
  <c r="CN67" i="1"/>
  <c r="CP67" i="1"/>
  <c r="CQ67" i="1"/>
  <c r="CR67" i="1"/>
  <c r="CS67" i="1"/>
  <c r="CT67" i="1"/>
  <c r="CU67" i="1"/>
  <c r="CV67" i="1"/>
  <c r="CW67" i="1"/>
  <c r="CX67" i="1"/>
  <c r="CY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D67" i="1"/>
  <c r="EE67" i="1"/>
  <c r="EF67" i="1"/>
  <c r="EG67" i="1"/>
  <c r="EH67" i="1"/>
  <c r="EI67" i="1"/>
  <c r="EJ67" i="1"/>
  <c r="EK67" i="1"/>
  <c r="EL67" i="1"/>
  <c r="EM67" i="1"/>
  <c r="EO67" i="1"/>
  <c r="EP67" i="1"/>
  <c r="EQ67" i="1"/>
  <c r="ER67" i="1"/>
  <c r="ES67" i="1"/>
  <c r="EU67" i="1"/>
  <c r="EV67" i="1"/>
  <c r="EW67" i="1"/>
  <c r="EX67" i="1"/>
  <c r="EY67" i="1"/>
  <c r="EZ67" i="1"/>
  <c r="FA67" i="1"/>
  <c r="FC67" i="1"/>
  <c r="FD67" i="1"/>
  <c r="FE67" i="1"/>
  <c r="FF67" i="1"/>
  <c r="FG67" i="1"/>
  <c r="FH67" i="1"/>
  <c r="FI67" i="1"/>
  <c r="FJ67" i="1"/>
  <c r="FK67" i="1"/>
  <c r="FM67" i="1"/>
  <c r="FN67" i="1"/>
  <c r="FP67" i="1"/>
  <c r="FQ67" i="1"/>
  <c r="FR67" i="1"/>
  <c r="FS67" i="1"/>
  <c r="FT67" i="1"/>
  <c r="FU67" i="1"/>
  <c r="FW67" i="1"/>
  <c r="FY67" i="1"/>
  <c r="FZ67" i="1"/>
  <c r="GA67" i="1"/>
  <c r="GB67" i="1"/>
  <c r="GC67" i="1"/>
  <c r="GE67" i="1"/>
  <c r="GF67" i="1"/>
  <c r="GG67" i="1"/>
  <c r="GH67" i="1"/>
  <c r="GJ67" i="1"/>
  <c r="GK67" i="1"/>
  <c r="GL67" i="1"/>
  <c r="GM67" i="1"/>
  <c r="GN67" i="1"/>
  <c r="GO67" i="1"/>
  <c r="GQ67" i="1"/>
  <c r="GR67" i="1"/>
  <c r="GS67" i="1"/>
  <c r="GT67" i="1"/>
  <c r="GU67" i="1"/>
  <c r="GV67" i="1"/>
  <c r="GX67" i="1"/>
  <c r="GY67" i="1"/>
  <c r="GZ67" i="1"/>
  <c r="HA67" i="1"/>
  <c r="HB67" i="1"/>
  <c r="HC67" i="1"/>
  <c r="HD67" i="1"/>
  <c r="HE67" i="1"/>
  <c r="HG67" i="1"/>
  <c r="HH67" i="1"/>
  <c r="HI67" i="1"/>
  <c r="HJ67" i="1"/>
  <c r="HK67" i="1"/>
  <c r="HL67" i="1"/>
  <c r="HM67" i="1"/>
  <c r="HO67" i="1"/>
  <c r="HP67" i="1"/>
  <c r="HQ67" i="1"/>
  <c r="HR67" i="1"/>
  <c r="HS67" i="1"/>
  <c r="HT67" i="1"/>
  <c r="HU67" i="1"/>
  <c r="HV67" i="1"/>
  <c r="HW67" i="1"/>
  <c r="HX67" i="1"/>
  <c r="HY67" i="1"/>
  <c r="HZ67" i="1"/>
  <c r="IA67" i="1"/>
  <c r="IB67" i="1"/>
  <c r="ID67" i="1"/>
  <c r="IE67" i="1"/>
  <c r="IF67" i="1"/>
  <c r="IG67" i="1"/>
  <c r="IH67" i="1"/>
  <c r="II67" i="1"/>
  <c r="IK67" i="1"/>
  <c r="IL67" i="1"/>
  <c r="IM67" i="1"/>
  <c r="IN67" i="1"/>
  <c r="IO67" i="1"/>
  <c r="IP67" i="1"/>
  <c r="IQ67" i="1"/>
  <c r="IR67" i="1"/>
  <c r="IS67" i="1"/>
  <c r="IT67" i="1"/>
  <c r="IV67" i="1"/>
  <c r="IW67" i="1"/>
  <c r="IX67" i="1"/>
  <c r="IY67" i="1"/>
  <c r="IZ67" i="1"/>
  <c r="JA67" i="1"/>
  <c r="JB67" i="1"/>
  <c r="JC67" i="1"/>
  <c r="JD67" i="1"/>
  <c r="Z67" i="1"/>
  <c r="AA64" i="1"/>
  <c r="AB64" i="1"/>
  <c r="AC64" i="1"/>
  <c r="AD64" i="1"/>
  <c r="AE64" i="1"/>
  <c r="AF64" i="1"/>
  <c r="AG64" i="1"/>
  <c r="AH64" i="1"/>
  <c r="AI64" i="1"/>
  <c r="AK64" i="1"/>
  <c r="AL64" i="1"/>
  <c r="AM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U64" i="1"/>
  <c r="BV64" i="1"/>
  <c r="BW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L64" i="1"/>
  <c r="CM64" i="1"/>
  <c r="CN64" i="1"/>
  <c r="CP64" i="1"/>
  <c r="CQ64" i="1"/>
  <c r="CR64" i="1"/>
  <c r="CS64" i="1"/>
  <c r="CT64" i="1"/>
  <c r="CU64" i="1"/>
  <c r="CV64" i="1"/>
  <c r="CW64" i="1"/>
  <c r="CX64" i="1"/>
  <c r="CY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D64" i="1"/>
  <c r="EE64" i="1"/>
  <c r="EF64" i="1"/>
  <c r="EG64" i="1"/>
  <c r="EH64" i="1"/>
  <c r="EI64" i="1"/>
  <c r="EJ64" i="1"/>
  <c r="EK64" i="1"/>
  <c r="EL64" i="1"/>
  <c r="EM64" i="1"/>
  <c r="EO64" i="1"/>
  <c r="EP64" i="1"/>
  <c r="EQ64" i="1"/>
  <c r="ER64" i="1"/>
  <c r="ES64" i="1"/>
  <c r="EU64" i="1"/>
  <c r="EV64" i="1"/>
  <c r="EW64" i="1"/>
  <c r="EX64" i="1"/>
  <c r="EY64" i="1"/>
  <c r="EZ64" i="1"/>
  <c r="FA64" i="1"/>
  <c r="FC64" i="1"/>
  <c r="FD64" i="1"/>
  <c r="FE64" i="1"/>
  <c r="FF64" i="1"/>
  <c r="FG64" i="1"/>
  <c r="FH64" i="1"/>
  <c r="FI64" i="1"/>
  <c r="FJ64" i="1"/>
  <c r="FK64" i="1"/>
  <c r="FM64" i="1"/>
  <c r="FN64" i="1"/>
  <c r="FP64" i="1"/>
  <c r="FQ64" i="1"/>
  <c r="FR64" i="1"/>
  <c r="FS64" i="1"/>
  <c r="FT64" i="1"/>
  <c r="FU64" i="1"/>
  <c r="FW64" i="1"/>
  <c r="FY64" i="1"/>
  <c r="FZ64" i="1"/>
  <c r="GA64" i="1"/>
  <c r="GB64" i="1"/>
  <c r="GC64" i="1"/>
  <c r="GE64" i="1"/>
  <c r="GF64" i="1"/>
  <c r="GG64" i="1"/>
  <c r="GH64" i="1"/>
  <c r="GJ64" i="1"/>
  <c r="GK64" i="1"/>
  <c r="GL64" i="1"/>
  <c r="GM64" i="1"/>
  <c r="GN64" i="1"/>
  <c r="GO64" i="1"/>
  <c r="GQ64" i="1"/>
  <c r="GR64" i="1"/>
  <c r="GS64" i="1"/>
  <c r="GT64" i="1"/>
  <c r="GU64" i="1"/>
  <c r="GV64" i="1"/>
  <c r="GX64" i="1"/>
  <c r="GY64" i="1"/>
  <c r="GZ64" i="1"/>
  <c r="HA64" i="1"/>
  <c r="HB64" i="1"/>
  <c r="HC64" i="1"/>
  <c r="HD64" i="1"/>
  <c r="HE64" i="1"/>
  <c r="HG64" i="1"/>
  <c r="HH64" i="1"/>
  <c r="HI64" i="1"/>
  <c r="HJ64" i="1"/>
  <c r="HK64" i="1"/>
  <c r="HL64" i="1"/>
  <c r="HM64" i="1"/>
  <c r="HO64" i="1"/>
  <c r="HP64" i="1"/>
  <c r="HQ64" i="1"/>
  <c r="HR64" i="1"/>
  <c r="HS64" i="1"/>
  <c r="HT64" i="1"/>
  <c r="HU64" i="1"/>
  <c r="HV64" i="1"/>
  <c r="HW64" i="1"/>
  <c r="HX64" i="1"/>
  <c r="HY64" i="1"/>
  <c r="HZ64" i="1"/>
  <c r="IA64" i="1"/>
  <c r="IB64" i="1"/>
  <c r="ID64" i="1"/>
  <c r="IE64" i="1"/>
  <c r="IF64" i="1"/>
  <c r="IG64" i="1"/>
  <c r="IH64" i="1"/>
  <c r="II64" i="1"/>
  <c r="IK64" i="1"/>
  <c r="IL64" i="1"/>
  <c r="IM64" i="1"/>
  <c r="IN64" i="1"/>
  <c r="IO64" i="1"/>
  <c r="IP64" i="1"/>
  <c r="IQ64" i="1"/>
  <c r="IR64" i="1"/>
  <c r="IS64" i="1"/>
  <c r="IT64" i="1"/>
  <c r="IV64" i="1"/>
  <c r="IW64" i="1"/>
  <c r="IX64" i="1"/>
  <c r="IY64" i="1"/>
  <c r="IZ64" i="1"/>
  <c r="JA64" i="1"/>
  <c r="JB64" i="1"/>
  <c r="JC64" i="1"/>
  <c r="JD64" i="1"/>
  <c r="Z64" i="1"/>
  <c r="AA60" i="1"/>
  <c r="AB60" i="1"/>
  <c r="AC60" i="1"/>
  <c r="AD60" i="1"/>
  <c r="AE60" i="1"/>
  <c r="AF60" i="1"/>
  <c r="AG60" i="1"/>
  <c r="AH60" i="1"/>
  <c r="AI60" i="1"/>
  <c r="AK60" i="1"/>
  <c r="AL60" i="1"/>
  <c r="AM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U60" i="1"/>
  <c r="BV60" i="1"/>
  <c r="BW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L60" i="1"/>
  <c r="CM60" i="1"/>
  <c r="CN60" i="1"/>
  <c r="CP60" i="1"/>
  <c r="CQ60" i="1"/>
  <c r="CR60" i="1"/>
  <c r="CS60" i="1"/>
  <c r="CT60" i="1"/>
  <c r="CU60" i="1"/>
  <c r="CV60" i="1"/>
  <c r="CW60" i="1"/>
  <c r="CX60" i="1"/>
  <c r="CY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D60" i="1"/>
  <c r="EE60" i="1"/>
  <c r="EF60" i="1"/>
  <c r="EG60" i="1"/>
  <c r="EH60" i="1"/>
  <c r="EI60" i="1"/>
  <c r="EJ60" i="1"/>
  <c r="EK60" i="1"/>
  <c r="EL60" i="1"/>
  <c r="EM60" i="1"/>
  <c r="EO60" i="1"/>
  <c r="EP60" i="1"/>
  <c r="EQ60" i="1"/>
  <c r="ER60" i="1"/>
  <c r="ES60" i="1"/>
  <c r="EU60" i="1"/>
  <c r="EV60" i="1"/>
  <c r="EW60" i="1"/>
  <c r="EX60" i="1"/>
  <c r="EY60" i="1"/>
  <c r="EZ60" i="1"/>
  <c r="FA60" i="1"/>
  <c r="FC60" i="1"/>
  <c r="FD60" i="1"/>
  <c r="FE60" i="1"/>
  <c r="FF60" i="1"/>
  <c r="FG60" i="1"/>
  <c r="FH60" i="1"/>
  <c r="FI60" i="1"/>
  <c r="FJ60" i="1"/>
  <c r="FK60" i="1"/>
  <c r="FM60" i="1"/>
  <c r="FN60" i="1"/>
  <c r="FP60" i="1"/>
  <c r="FQ60" i="1"/>
  <c r="FR60" i="1"/>
  <c r="FS60" i="1"/>
  <c r="FT60" i="1"/>
  <c r="FU60" i="1"/>
  <c r="FW60" i="1"/>
  <c r="FY60" i="1"/>
  <c r="FZ60" i="1"/>
  <c r="GA60" i="1"/>
  <c r="GB60" i="1"/>
  <c r="GC60" i="1"/>
  <c r="GE60" i="1"/>
  <c r="GF60" i="1"/>
  <c r="GG60" i="1"/>
  <c r="GH60" i="1"/>
  <c r="GJ60" i="1"/>
  <c r="GK60" i="1"/>
  <c r="GL60" i="1"/>
  <c r="GM60" i="1"/>
  <c r="GN60" i="1"/>
  <c r="GO60" i="1"/>
  <c r="GQ60" i="1"/>
  <c r="GR60" i="1"/>
  <c r="GS60" i="1"/>
  <c r="GT60" i="1"/>
  <c r="GU60" i="1"/>
  <c r="GV60" i="1"/>
  <c r="GX60" i="1"/>
  <c r="GY60" i="1"/>
  <c r="GZ60" i="1"/>
  <c r="HA60" i="1"/>
  <c r="HB60" i="1"/>
  <c r="HC60" i="1"/>
  <c r="HD60" i="1"/>
  <c r="HE60" i="1"/>
  <c r="HG60" i="1"/>
  <c r="HH60" i="1"/>
  <c r="HI60" i="1"/>
  <c r="HJ60" i="1"/>
  <c r="HK60" i="1"/>
  <c r="HL60" i="1"/>
  <c r="HM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D60" i="1"/>
  <c r="IE60" i="1"/>
  <c r="IF60" i="1"/>
  <c r="IG60" i="1"/>
  <c r="IH60" i="1"/>
  <c r="II60" i="1"/>
  <c r="IK60" i="1"/>
  <c r="IL60" i="1"/>
  <c r="IM60" i="1"/>
  <c r="IN60" i="1"/>
  <c r="IO60" i="1"/>
  <c r="IP60" i="1"/>
  <c r="IQ60" i="1"/>
  <c r="IR60" i="1"/>
  <c r="IS60" i="1"/>
  <c r="IT60" i="1"/>
  <c r="IV60" i="1"/>
  <c r="IW60" i="1"/>
  <c r="IX60" i="1"/>
  <c r="IY60" i="1"/>
  <c r="IZ60" i="1"/>
  <c r="JA60" i="1"/>
  <c r="JB60" i="1"/>
  <c r="JC60" i="1"/>
  <c r="JD60" i="1"/>
  <c r="AA61" i="1"/>
  <c r="AB61" i="1"/>
  <c r="AC61" i="1"/>
  <c r="AD61" i="1"/>
  <c r="AE61" i="1"/>
  <c r="AF61" i="1"/>
  <c r="AG61" i="1"/>
  <c r="AH61" i="1"/>
  <c r="AI61" i="1"/>
  <c r="AK61" i="1"/>
  <c r="AL61" i="1"/>
  <c r="AM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U61" i="1"/>
  <c r="BV61" i="1"/>
  <c r="BW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L61" i="1"/>
  <c r="CM61" i="1"/>
  <c r="CN61" i="1"/>
  <c r="CP61" i="1"/>
  <c r="CQ61" i="1"/>
  <c r="CR61" i="1"/>
  <c r="CS61" i="1"/>
  <c r="CT61" i="1"/>
  <c r="CU61" i="1"/>
  <c r="CV61" i="1"/>
  <c r="CW61" i="1"/>
  <c r="CX61" i="1"/>
  <c r="CY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D61" i="1"/>
  <c r="EE61" i="1"/>
  <c r="EF61" i="1"/>
  <c r="EG61" i="1"/>
  <c r="EH61" i="1"/>
  <c r="EI61" i="1"/>
  <c r="EJ61" i="1"/>
  <c r="EK61" i="1"/>
  <c r="EL61" i="1"/>
  <c r="EM61" i="1"/>
  <c r="EO61" i="1"/>
  <c r="EP61" i="1"/>
  <c r="EQ61" i="1"/>
  <c r="ER61" i="1"/>
  <c r="ES61" i="1"/>
  <c r="EU61" i="1"/>
  <c r="EV61" i="1"/>
  <c r="EW61" i="1"/>
  <c r="EX61" i="1"/>
  <c r="EY61" i="1"/>
  <c r="EZ61" i="1"/>
  <c r="FA61" i="1"/>
  <c r="FC61" i="1"/>
  <c r="FD61" i="1"/>
  <c r="FE61" i="1"/>
  <c r="FF61" i="1"/>
  <c r="FG61" i="1"/>
  <c r="FH61" i="1"/>
  <c r="FI61" i="1"/>
  <c r="FJ61" i="1"/>
  <c r="FK61" i="1"/>
  <c r="FM61" i="1"/>
  <c r="FN61" i="1"/>
  <c r="FP61" i="1"/>
  <c r="FQ61" i="1"/>
  <c r="FR61" i="1"/>
  <c r="FS61" i="1"/>
  <c r="FT61" i="1"/>
  <c r="FU61" i="1"/>
  <c r="FW61" i="1"/>
  <c r="FY61" i="1"/>
  <c r="FZ61" i="1"/>
  <c r="GA61" i="1"/>
  <c r="GB61" i="1"/>
  <c r="GC61" i="1"/>
  <c r="GE61" i="1"/>
  <c r="GF61" i="1"/>
  <c r="GG61" i="1"/>
  <c r="GH61" i="1"/>
  <c r="GJ61" i="1"/>
  <c r="GK61" i="1"/>
  <c r="GL61" i="1"/>
  <c r="GM61" i="1"/>
  <c r="GN61" i="1"/>
  <c r="GO61" i="1"/>
  <c r="GQ61" i="1"/>
  <c r="GR61" i="1"/>
  <c r="GS61" i="1"/>
  <c r="GT61" i="1"/>
  <c r="GU61" i="1"/>
  <c r="GV61" i="1"/>
  <c r="GX61" i="1"/>
  <c r="GY61" i="1"/>
  <c r="GZ61" i="1"/>
  <c r="HA61" i="1"/>
  <c r="HB61" i="1"/>
  <c r="HC61" i="1"/>
  <c r="HD61" i="1"/>
  <c r="HE61" i="1"/>
  <c r="HG61" i="1"/>
  <c r="HH61" i="1"/>
  <c r="HI61" i="1"/>
  <c r="HJ61" i="1"/>
  <c r="HK61" i="1"/>
  <c r="HL61" i="1"/>
  <c r="HM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D61" i="1"/>
  <c r="IE61" i="1"/>
  <c r="IF61" i="1"/>
  <c r="IG61" i="1"/>
  <c r="IH61" i="1"/>
  <c r="II61" i="1"/>
  <c r="IK61" i="1"/>
  <c r="IL61" i="1"/>
  <c r="IM61" i="1"/>
  <c r="IN61" i="1"/>
  <c r="IO61" i="1"/>
  <c r="IP61" i="1"/>
  <c r="IQ61" i="1"/>
  <c r="IR61" i="1"/>
  <c r="IS61" i="1"/>
  <c r="IT61" i="1"/>
  <c r="IV61" i="1"/>
  <c r="IW61" i="1"/>
  <c r="IX61" i="1"/>
  <c r="IY61" i="1"/>
  <c r="IZ61" i="1"/>
  <c r="JA61" i="1"/>
  <c r="JB61" i="1"/>
  <c r="JC61" i="1"/>
  <c r="JD61" i="1"/>
  <c r="AA62" i="1"/>
  <c r="AB62" i="1"/>
  <c r="AC62" i="1"/>
  <c r="AD62" i="1"/>
  <c r="AE62" i="1"/>
  <c r="AF62" i="1"/>
  <c r="AG62" i="1"/>
  <c r="AH62" i="1"/>
  <c r="AI62" i="1"/>
  <c r="AK62" i="1"/>
  <c r="AL62" i="1"/>
  <c r="AM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U62" i="1"/>
  <c r="BV62" i="1"/>
  <c r="BW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L62" i="1"/>
  <c r="CM62" i="1"/>
  <c r="CN62" i="1"/>
  <c r="CP62" i="1"/>
  <c r="CQ62" i="1"/>
  <c r="CR62" i="1"/>
  <c r="CS62" i="1"/>
  <c r="CT62" i="1"/>
  <c r="CU62" i="1"/>
  <c r="CV62" i="1"/>
  <c r="CW62" i="1"/>
  <c r="CX62" i="1"/>
  <c r="CY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D62" i="1"/>
  <c r="EE62" i="1"/>
  <c r="EF62" i="1"/>
  <c r="EG62" i="1"/>
  <c r="EH62" i="1"/>
  <c r="EI62" i="1"/>
  <c r="EJ62" i="1"/>
  <c r="EK62" i="1"/>
  <c r="EL62" i="1"/>
  <c r="EM62" i="1"/>
  <c r="EO62" i="1"/>
  <c r="EP62" i="1"/>
  <c r="EQ62" i="1"/>
  <c r="ER62" i="1"/>
  <c r="ES62" i="1"/>
  <c r="EU62" i="1"/>
  <c r="EV62" i="1"/>
  <c r="EW62" i="1"/>
  <c r="EX62" i="1"/>
  <c r="EY62" i="1"/>
  <c r="EZ62" i="1"/>
  <c r="FA62" i="1"/>
  <c r="FC62" i="1"/>
  <c r="FD62" i="1"/>
  <c r="FE62" i="1"/>
  <c r="FF62" i="1"/>
  <c r="FG62" i="1"/>
  <c r="FH62" i="1"/>
  <c r="FI62" i="1"/>
  <c r="FJ62" i="1"/>
  <c r="FK62" i="1"/>
  <c r="FM62" i="1"/>
  <c r="FN62" i="1"/>
  <c r="FP62" i="1"/>
  <c r="FQ62" i="1"/>
  <c r="FR62" i="1"/>
  <c r="FS62" i="1"/>
  <c r="FT62" i="1"/>
  <c r="FU62" i="1"/>
  <c r="FW62" i="1"/>
  <c r="FY62" i="1"/>
  <c r="FZ62" i="1"/>
  <c r="GA62" i="1"/>
  <c r="GB62" i="1"/>
  <c r="GC62" i="1"/>
  <c r="GE62" i="1"/>
  <c r="GF62" i="1"/>
  <c r="GG62" i="1"/>
  <c r="GH62" i="1"/>
  <c r="GJ62" i="1"/>
  <c r="GK62" i="1"/>
  <c r="GL62" i="1"/>
  <c r="GM62" i="1"/>
  <c r="GN62" i="1"/>
  <c r="GO62" i="1"/>
  <c r="GQ62" i="1"/>
  <c r="GR62" i="1"/>
  <c r="GS62" i="1"/>
  <c r="GT62" i="1"/>
  <c r="GU62" i="1"/>
  <c r="GV62" i="1"/>
  <c r="GX62" i="1"/>
  <c r="GY62" i="1"/>
  <c r="GZ62" i="1"/>
  <c r="HA62" i="1"/>
  <c r="HB62" i="1"/>
  <c r="HC62" i="1"/>
  <c r="HD62" i="1"/>
  <c r="HE62" i="1"/>
  <c r="HG62" i="1"/>
  <c r="HH62" i="1"/>
  <c r="HI62" i="1"/>
  <c r="HJ62" i="1"/>
  <c r="HK62" i="1"/>
  <c r="HL62" i="1"/>
  <c r="HM62" i="1"/>
  <c r="HO62" i="1"/>
  <c r="HP62" i="1"/>
  <c r="HQ62" i="1"/>
  <c r="HR62" i="1"/>
  <c r="HS62" i="1"/>
  <c r="HT62" i="1"/>
  <c r="HU62" i="1"/>
  <c r="HV62" i="1"/>
  <c r="HW62" i="1"/>
  <c r="HX62" i="1"/>
  <c r="HY62" i="1"/>
  <c r="HZ62" i="1"/>
  <c r="IA62" i="1"/>
  <c r="IB62" i="1"/>
  <c r="ID62" i="1"/>
  <c r="IE62" i="1"/>
  <c r="IF62" i="1"/>
  <c r="IG62" i="1"/>
  <c r="IH62" i="1"/>
  <c r="II62" i="1"/>
  <c r="IK62" i="1"/>
  <c r="IL62" i="1"/>
  <c r="IM62" i="1"/>
  <c r="IN62" i="1"/>
  <c r="IO62" i="1"/>
  <c r="IP62" i="1"/>
  <c r="IQ62" i="1"/>
  <c r="IR62" i="1"/>
  <c r="IS62" i="1"/>
  <c r="IT62" i="1"/>
  <c r="IV62" i="1"/>
  <c r="IW62" i="1"/>
  <c r="IX62" i="1"/>
  <c r="IY62" i="1"/>
  <c r="IZ62" i="1"/>
  <c r="JA62" i="1"/>
  <c r="JB62" i="1"/>
  <c r="JC62" i="1"/>
  <c r="JD62" i="1"/>
  <c r="AA63" i="1"/>
  <c r="AB63" i="1"/>
  <c r="AC63" i="1"/>
  <c r="AD63" i="1"/>
  <c r="AE63" i="1"/>
  <c r="AF63" i="1"/>
  <c r="AG63" i="1"/>
  <c r="AH63" i="1"/>
  <c r="AI63" i="1"/>
  <c r="AK63" i="1"/>
  <c r="AL63" i="1"/>
  <c r="AM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U63" i="1"/>
  <c r="BV63" i="1"/>
  <c r="BW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L63" i="1"/>
  <c r="CM63" i="1"/>
  <c r="CN63" i="1"/>
  <c r="CP63" i="1"/>
  <c r="CQ63" i="1"/>
  <c r="CR63" i="1"/>
  <c r="CS63" i="1"/>
  <c r="CT63" i="1"/>
  <c r="CU63" i="1"/>
  <c r="CV63" i="1"/>
  <c r="CW63" i="1"/>
  <c r="CX63" i="1"/>
  <c r="CY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D63" i="1"/>
  <c r="EE63" i="1"/>
  <c r="EF63" i="1"/>
  <c r="EG63" i="1"/>
  <c r="EH63" i="1"/>
  <c r="EI63" i="1"/>
  <c r="EJ63" i="1"/>
  <c r="EK63" i="1"/>
  <c r="EL63" i="1"/>
  <c r="EM63" i="1"/>
  <c r="EO63" i="1"/>
  <c r="EP63" i="1"/>
  <c r="EQ63" i="1"/>
  <c r="ER63" i="1"/>
  <c r="ES63" i="1"/>
  <c r="EU63" i="1"/>
  <c r="EV63" i="1"/>
  <c r="EW63" i="1"/>
  <c r="EX63" i="1"/>
  <c r="EY63" i="1"/>
  <c r="EZ63" i="1"/>
  <c r="FA63" i="1"/>
  <c r="FC63" i="1"/>
  <c r="FD63" i="1"/>
  <c r="FE63" i="1"/>
  <c r="FF63" i="1"/>
  <c r="FG63" i="1"/>
  <c r="FH63" i="1"/>
  <c r="FI63" i="1"/>
  <c r="FJ63" i="1"/>
  <c r="FK63" i="1"/>
  <c r="FM63" i="1"/>
  <c r="FN63" i="1"/>
  <c r="FP63" i="1"/>
  <c r="FQ63" i="1"/>
  <c r="FR63" i="1"/>
  <c r="FS63" i="1"/>
  <c r="FT63" i="1"/>
  <c r="FU63" i="1"/>
  <c r="FW63" i="1"/>
  <c r="FY63" i="1"/>
  <c r="FZ63" i="1"/>
  <c r="GA63" i="1"/>
  <c r="GB63" i="1"/>
  <c r="GC63" i="1"/>
  <c r="GE63" i="1"/>
  <c r="GF63" i="1"/>
  <c r="GG63" i="1"/>
  <c r="GH63" i="1"/>
  <c r="GJ63" i="1"/>
  <c r="GK63" i="1"/>
  <c r="GL63" i="1"/>
  <c r="GM63" i="1"/>
  <c r="GN63" i="1"/>
  <c r="GO63" i="1"/>
  <c r="GQ63" i="1"/>
  <c r="GR63" i="1"/>
  <c r="GS63" i="1"/>
  <c r="GT63" i="1"/>
  <c r="GU63" i="1"/>
  <c r="GV63" i="1"/>
  <c r="GX63" i="1"/>
  <c r="GY63" i="1"/>
  <c r="GZ63" i="1"/>
  <c r="HA63" i="1"/>
  <c r="HB63" i="1"/>
  <c r="HC63" i="1"/>
  <c r="HD63" i="1"/>
  <c r="HE63" i="1"/>
  <c r="HG63" i="1"/>
  <c r="HH63" i="1"/>
  <c r="HI63" i="1"/>
  <c r="HJ63" i="1"/>
  <c r="HK63" i="1"/>
  <c r="HL63" i="1"/>
  <c r="HM63" i="1"/>
  <c r="HO63" i="1"/>
  <c r="HP63" i="1"/>
  <c r="HQ63" i="1"/>
  <c r="HR63" i="1"/>
  <c r="HS63" i="1"/>
  <c r="HT63" i="1"/>
  <c r="HU63" i="1"/>
  <c r="HV63" i="1"/>
  <c r="HW63" i="1"/>
  <c r="HX63" i="1"/>
  <c r="HY63" i="1"/>
  <c r="HZ63" i="1"/>
  <c r="IA63" i="1"/>
  <c r="IB63" i="1"/>
  <c r="ID63" i="1"/>
  <c r="IE63" i="1"/>
  <c r="IF63" i="1"/>
  <c r="IG63" i="1"/>
  <c r="IH63" i="1"/>
  <c r="II63" i="1"/>
  <c r="IK63" i="1"/>
  <c r="IL63" i="1"/>
  <c r="IM63" i="1"/>
  <c r="IN63" i="1"/>
  <c r="IO63" i="1"/>
  <c r="IP63" i="1"/>
  <c r="IQ63" i="1"/>
  <c r="IR63" i="1"/>
  <c r="IS63" i="1"/>
  <c r="IT63" i="1"/>
  <c r="IV63" i="1"/>
  <c r="IW63" i="1"/>
  <c r="IX63" i="1"/>
  <c r="IY63" i="1"/>
  <c r="IZ63" i="1"/>
  <c r="JA63" i="1"/>
  <c r="JB63" i="1"/>
  <c r="JC63" i="1"/>
  <c r="JD63" i="1"/>
  <c r="AA65" i="1"/>
  <c r="AB65" i="1"/>
  <c r="AC65" i="1"/>
  <c r="AD65" i="1"/>
  <c r="AE65" i="1"/>
  <c r="AF65" i="1"/>
  <c r="AG65" i="1"/>
  <c r="AH65" i="1"/>
  <c r="AI65" i="1"/>
  <c r="AK65" i="1"/>
  <c r="AL65" i="1"/>
  <c r="AM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U65" i="1"/>
  <c r="BV65" i="1"/>
  <c r="BW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L65" i="1"/>
  <c r="CM65" i="1"/>
  <c r="CN65" i="1"/>
  <c r="CP65" i="1"/>
  <c r="CQ65" i="1"/>
  <c r="CR65" i="1"/>
  <c r="CS65" i="1"/>
  <c r="CT65" i="1"/>
  <c r="CU65" i="1"/>
  <c r="CV65" i="1"/>
  <c r="CW65" i="1"/>
  <c r="CX65" i="1"/>
  <c r="CY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D65" i="1"/>
  <c r="EE65" i="1"/>
  <c r="EF65" i="1"/>
  <c r="EG65" i="1"/>
  <c r="EH65" i="1"/>
  <c r="EI65" i="1"/>
  <c r="EJ65" i="1"/>
  <c r="EK65" i="1"/>
  <c r="EL65" i="1"/>
  <c r="EM65" i="1"/>
  <c r="EO65" i="1"/>
  <c r="EP65" i="1"/>
  <c r="EQ65" i="1"/>
  <c r="ER65" i="1"/>
  <c r="ES65" i="1"/>
  <c r="EU65" i="1"/>
  <c r="EV65" i="1"/>
  <c r="EW65" i="1"/>
  <c r="EX65" i="1"/>
  <c r="EY65" i="1"/>
  <c r="EZ65" i="1"/>
  <c r="FA65" i="1"/>
  <c r="FC65" i="1"/>
  <c r="FD65" i="1"/>
  <c r="FE65" i="1"/>
  <c r="FF65" i="1"/>
  <c r="FG65" i="1"/>
  <c r="FH65" i="1"/>
  <c r="FI65" i="1"/>
  <c r="FJ65" i="1"/>
  <c r="FK65" i="1"/>
  <c r="FM65" i="1"/>
  <c r="FN65" i="1"/>
  <c r="FP65" i="1"/>
  <c r="FQ65" i="1"/>
  <c r="FR65" i="1"/>
  <c r="FS65" i="1"/>
  <c r="FT65" i="1"/>
  <c r="FU65" i="1"/>
  <c r="FW65" i="1"/>
  <c r="FY65" i="1"/>
  <c r="FZ65" i="1"/>
  <c r="GA65" i="1"/>
  <c r="GB65" i="1"/>
  <c r="GC65" i="1"/>
  <c r="GE65" i="1"/>
  <c r="GF65" i="1"/>
  <c r="GG65" i="1"/>
  <c r="GH65" i="1"/>
  <c r="GJ65" i="1"/>
  <c r="GK65" i="1"/>
  <c r="GL65" i="1"/>
  <c r="GM65" i="1"/>
  <c r="GN65" i="1"/>
  <c r="GO65" i="1"/>
  <c r="GQ65" i="1"/>
  <c r="GR65" i="1"/>
  <c r="GS65" i="1"/>
  <c r="GT65" i="1"/>
  <c r="GU65" i="1"/>
  <c r="GV65" i="1"/>
  <c r="GX65" i="1"/>
  <c r="GY65" i="1"/>
  <c r="GZ65" i="1"/>
  <c r="HA65" i="1"/>
  <c r="HB65" i="1"/>
  <c r="HC65" i="1"/>
  <c r="HD65" i="1"/>
  <c r="HE65" i="1"/>
  <c r="HG65" i="1"/>
  <c r="HH65" i="1"/>
  <c r="HI65" i="1"/>
  <c r="HJ65" i="1"/>
  <c r="HK65" i="1"/>
  <c r="HL65" i="1"/>
  <c r="HM65" i="1"/>
  <c r="HO65" i="1"/>
  <c r="HP65" i="1"/>
  <c r="HQ65" i="1"/>
  <c r="HR65" i="1"/>
  <c r="HS65" i="1"/>
  <c r="HT65" i="1"/>
  <c r="HU65" i="1"/>
  <c r="HV65" i="1"/>
  <c r="HW65" i="1"/>
  <c r="HX65" i="1"/>
  <c r="HY65" i="1"/>
  <c r="HZ65" i="1"/>
  <c r="IA65" i="1"/>
  <c r="IB65" i="1"/>
  <c r="ID65" i="1"/>
  <c r="IE65" i="1"/>
  <c r="IF65" i="1"/>
  <c r="IG65" i="1"/>
  <c r="IH65" i="1"/>
  <c r="II65" i="1"/>
  <c r="IK65" i="1"/>
  <c r="IL65" i="1"/>
  <c r="IM65" i="1"/>
  <c r="IN65" i="1"/>
  <c r="IO65" i="1"/>
  <c r="IP65" i="1"/>
  <c r="IQ65" i="1"/>
  <c r="IR65" i="1"/>
  <c r="IS65" i="1"/>
  <c r="IT65" i="1"/>
  <c r="IV65" i="1"/>
  <c r="IW65" i="1"/>
  <c r="IX65" i="1"/>
  <c r="IY65" i="1"/>
  <c r="IZ65" i="1"/>
  <c r="JA65" i="1"/>
  <c r="JB65" i="1"/>
  <c r="JC65" i="1"/>
  <c r="JD65" i="1"/>
  <c r="AA66" i="1"/>
  <c r="AB66" i="1"/>
  <c r="AC66" i="1"/>
  <c r="AD66" i="1"/>
  <c r="AE66" i="1"/>
  <c r="AF66" i="1"/>
  <c r="AG66" i="1"/>
  <c r="AH66" i="1"/>
  <c r="AI66" i="1"/>
  <c r="AK66" i="1"/>
  <c r="AL66" i="1"/>
  <c r="AM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U66" i="1"/>
  <c r="BV66" i="1"/>
  <c r="BW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L66" i="1"/>
  <c r="CM66" i="1"/>
  <c r="CN66" i="1"/>
  <c r="CP66" i="1"/>
  <c r="CQ66" i="1"/>
  <c r="CR66" i="1"/>
  <c r="CS66" i="1"/>
  <c r="CT66" i="1"/>
  <c r="CU66" i="1"/>
  <c r="CV66" i="1"/>
  <c r="CW66" i="1"/>
  <c r="CX66" i="1"/>
  <c r="CY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D66" i="1"/>
  <c r="EE66" i="1"/>
  <c r="EF66" i="1"/>
  <c r="EG66" i="1"/>
  <c r="EH66" i="1"/>
  <c r="EI66" i="1"/>
  <c r="EJ66" i="1"/>
  <c r="EK66" i="1"/>
  <c r="EL66" i="1"/>
  <c r="EM66" i="1"/>
  <c r="EO66" i="1"/>
  <c r="EP66" i="1"/>
  <c r="EQ66" i="1"/>
  <c r="ER66" i="1"/>
  <c r="ES66" i="1"/>
  <c r="EU66" i="1"/>
  <c r="EV66" i="1"/>
  <c r="EW66" i="1"/>
  <c r="EX66" i="1"/>
  <c r="EY66" i="1"/>
  <c r="EZ66" i="1"/>
  <c r="FA66" i="1"/>
  <c r="FC66" i="1"/>
  <c r="FD66" i="1"/>
  <c r="FE66" i="1"/>
  <c r="FF66" i="1"/>
  <c r="FG66" i="1"/>
  <c r="FH66" i="1"/>
  <c r="FI66" i="1"/>
  <c r="FJ66" i="1"/>
  <c r="FK66" i="1"/>
  <c r="FM66" i="1"/>
  <c r="FN66" i="1"/>
  <c r="FP66" i="1"/>
  <c r="FQ66" i="1"/>
  <c r="FR66" i="1"/>
  <c r="FS66" i="1"/>
  <c r="FT66" i="1"/>
  <c r="FU66" i="1"/>
  <c r="FW66" i="1"/>
  <c r="FY66" i="1"/>
  <c r="FZ66" i="1"/>
  <c r="GA66" i="1"/>
  <c r="GB66" i="1"/>
  <c r="GC66" i="1"/>
  <c r="GE66" i="1"/>
  <c r="GF66" i="1"/>
  <c r="GG66" i="1"/>
  <c r="GH66" i="1"/>
  <c r="GJ66" i="1"/>
  <c r="GK66" i="1"/>
  <c r="GL66" i="1"/>
  <c r="GM66" i="1"/>
  <c r="GN66" i="1"/>
  <c r="GO66" i="1"/>
  <c r="GQ66" i="1"/>
  <c r="GR66" i="1"/>
  <c r="GS66" i="1"/>
  <c r="GT66" i="1"/>
  <c r="GU66" i="1"/>
  <c r="GV66" i="1"/>
  <c r="GX66" i="1"/>
  <c r="GY66" i="1"/>
  <c r="GZ66" i="1"/>
  <c r="HA66" i="1"/>
  <c r="HB66" i="1"/>
  <c r="HC66" i="1"/>
  <c r="HD66" i="1"/>
  <c r="HE66" i="1"/>
  <c r="HG66" i="1"/>
  <c r="HH66" i="1"/>
  <c r="HI66" i="1"/>
  <c r="HJ66" i="1"/>
  <c r="HK66" i="1"/>
  <c r="HL66" i="1"/>
  <c r="HM66" i="1"/>
  <c r="HO66" i="1"/>
  <c r="HP66" i="1"/>
  <c r="HQ66" i="1"/>
  <c r="HR66" i="1"/>
  <c r="HS66" i="1"/>
  <c r="HT66" i="1"/>
  <c r="HU66" i="1"/>
  <c r="HV66" i="1"/>
  <c r="HW66" i="1"/>
  <c r="HX66" i="1"/>
  <c r="HY66" i="1"/>
  <c r="HZ66" i="1"/>
  <c r="IA66" i="1"/>
  <c r="IB66" i="1"/>
  <c r="ID66" i="1"/>
  <c r="IE66" i="1"/>
  <c r="IF66" i="1"/>
  <c r="IG66" i="1"/>
  <c r="IH66" i="1"/>
  <c r="II66" i="1"/>
  <c r="IK66" i="1"/>
  <c r="IL66" i="1"/>
  <c r="IM66" i="1"/>
  <c r="IN66" i="1"/>
  <c r="IO66" i="1"/>
  <c r="IP66" i="1"/>
  <c r="IQ66" i="1"/>
  <c r="IR66" i="1"/>
  <c r="IS66" i="1"/>
  <c r="IT66" i="1"/>
  <c r="IV66" i="1"/>
  <c r="IW66" i="1"/>
  <c r="IX66" i="1"/>
  <c r="IY66" i="1"/>
  <c r="IZ66" i="1"/>
  <c r="JA66" i="1"/>
  <c r="JB66" i="1"/>
  <c r="JC66" i="1"/>
  <c r="JD66" i="1"/>
  <c r="Z66" i="1"/>
  <c r="Z60" i="1"/>
  <c r="Z6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4" i="1"/>
  <c r="Z63" i="1" l="1"/>
  <c r="Z62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4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JE2" i="1"/>
  <c r="Z54" i="1" l="1"/>
  <c r="AA54" i="1"/>
  <c r="AB54" i="1"/>
  <c r="AC54" i="1"/>
  <c r="AD54" i="1"/>
  <c r="AE54" i="1"/>
  <c r="AF54" i="1"/>
  <c r="AH54" i="1"/>
  <c r="AI54" i="1"/>
  <c r="AK54" i="1"/>
  <c r="AL54" i="1"/>
  <c r="AO54" i="1"/>
  <c r="AP54" i="1"/>
  <c r="AQ54" i="1"/>
  <c r="AR54" i="1"/>
  <c r="AS54" i="1"/>
  <c r="AT54" i="1"/>
  <c r="AU54" i="1"/>
  <c r="AV54" i="1"/>
  <c r="AX54" i="1"/>
  <c r="AY54" i="1"/>
  <c r="AZ54" i="1"/>
  <c r="BA54" i="1"/>
  <c r="BB54" i="1"/>
  <c r="BE54" i="1"/>
  <c r="BF54" i="1"/>
  <c r="BG54" i="1"/>
  <c r="BH54" i="1"/>
  <c r="BI54" i="1"/>
  <c r="BJ54" i="1"/>
  <c r="BK54" i="1"/>
  <c r="BL54" i="1"/>
  <c r="BN54" i="1"/>
  <c r="BO54" i="1"/>
  <c r="BP54" i="1"/>
  <c r="BQ54" i="1"/>
  <c r="BR54" i="1"/>
  <c r="BU54" i="1"/>
  <c r="BV54" i="1"/>
  <c r="BW54" i="1"/>
  <c r="BY54" i="1"/>
  <c r="BZ54" i="1"/>
  <c r="CA54" i="1"/>
  <c r="CB54" i="1"/>
  <c r="CC54" i="1"/>
  <c r="CE54" i="1"/>
  <c r="CF54" i="1"/>
  <c r="CG54" i="1"/>
  <c r="CH54" i="1"/>
  <c r="CI54" i="1"/>
  <c r="CL54" i="1"/>
  <c r="CM54" i="1"/>
  <c r="CN54" i="1"/>
  <c r="CP54" i="1"/>
  <c r="CQ54" i="1"/>
  <c r="CR54" i="1"/>
  <c r="CS54" i="1"/>
  <c r="CT54" i="1"/>
  <c r="CV54" i="1"/>
  <c r="CX54" i="1"/>
  <c r="CY54" i="1"/>
  <c r="DA54" i="1"/>
  <c r="DB54" i="1"/>
  <c r="DD54" i="1"/>
  <c r="DE54" i="1"/>
  <c r="DF54" i="1"/>
  <c r="DG54" i="1"/>
  <c r="DH54" i="1"/>
  <c r="DI54" i="1"/>
  <c r="DJ54" i="1"/>
  <c r="DK54" i="1"/>
  <c r="DM54" i="1"/>
  <c r="DO54" i="1"/>
  <c r="DP54" i="1"/>
  <c r="DQ54" i="1"/>
  <c r="DR54" i="1"/>
  <c r="DT54" i="1"/>
  <c r="DU54" i="1"/>
  <c r="DV54" i="1"/>
  <c r="DW54" i="1"/>
  <c r="DX54" i="1"/>
  <c r="DY54" i="1"/>
  <c r="DZ54" i="1"/>
  <c r="EA54" i="1"/>
  <c r="ED54" i="1"/>
  <c r="EE54" i="1"/>
  <c r="EF54" i="1"/>
  <c r="EG54" i="1"/>
  <c r="EH54" i="1"/>
  <c r="EJ54" i="1"/>
  <c r="EK54" i="1"/>
  <c r="EL54" i="1"/>
  <c r="EM54" i="1"/>
  <c r="EO54" i="1"/>
  <c r="EP54" i="1"/>
  <c r="EQ54" i="1"/>
  <c r="ER54" i="1"/>
  <c r="EU54" i="1"/>
  <c r="EV54" i="1"/>
  <c r="EW54" i="1"/>
  <c r="EX54" i="1"/>
  <c r="EY54" i="1"/>
  <c r="FA54" i="1"/>
  <c r="FC54" i="1"/>
  <c r="FD54" i="1"/>
  <c r="FE54" i="1"/>
  <c r="FF54" i="1"/>
  <c r="FG54" i="1"/>
  <c r="FH54" i="1"/>
  <c r="FI54" i="1"/>
  <c r="FK54" i="1"/>
  <c r="FM54" i="1"/>
  <c r="FN54" i="1"/>
  <c r="FP54" i="1"/>
  <c r="FQ54" i="1"/>
  <c r="FS54" i="1"/>
  <c r="FT54" i="1"/>
  <c r="FU54" i="1"/>
  <c r="FW54" i="1"/>
  <c r="FY54" i="1"/>
  <c r="FZ54" i="1"/>
  <c r="GA54" i="1"/>
  <c r="GB54" i="1"/>
  <c r="GE54" i="1"/>
  <c r="GF54" i="1"/>
  <c r="GG54" i="1"/>
  <c r="GH54" i="1"/>
  <c r="GJ54" i="1"/>
  <c r="GL54" i="1"/>
  <c r="GM54" i="1"/>
  <c r="GN54" i="1"/>
  <c r="GO54" i="1"/>
  <c r="GQ54" i="1"/>
  <c r="GR54" i="1"/>
  <c r="GS54" i="1"/>
  <c r="GT54" i="1"/>
  <c r="GV54" i="1"/>
  <c r="GX54" i="1"/>
  <c r="GY54" i="1"/>
  <c r="GZ54" i="1"/>
  <c r="HA54" i="1"/>
  <c r="HC54" i="1"/>
  <c r="HD54" i="1"/>
  <c r="HE54" i="1"/>
  <c r="HG54" i="1"/>
  <c r="HH54" i="1"/>
  <c r="HI54" i="1"/>
  <c r="HJ54" i="1"/>
  <c r="HK54" i="1"/>
  <c r="HM54" i="1"/>
  <c r="HO54" i="1"/>
  <c r="HP54" i="1"/>
  <c r="HQ54" i="1"/>
  <c r="HR54" i="1"/>
  <c r="HT54" i="1"/>
  <c r="HU54" i="1"/>
  <c r="HV54" i="1"/>
  <c r="HW54" i="1"/>
  <c r="HX54" i="1"/>
  <c r="HY54" i="1"/>
  <c r="HZ54" i="1"/>
  <c r="IA54" i="1"/>
  <c r="ID54" i="1"/>
  <c r="IE54" i="1"/>
  <c r="IF54" i="1"/>
  <c r="IG54" i="1"/>
  <c r="IH54" i="1"/>
  <c r="IK54" i="1"/>
  <c r="IL54" i="1"/>
  <c r="IM54" i="1"/>
  <c r="IN54" i="1"/>
  <c r="IO54" i="1"/>
  <c r="IP54" i="1"/>
  <c r="IQ54" i="1"/>
  <c r="IR54" i="1"/>
  <c r="IT54" i="1"/>
  <c r="IV54" i="1"/>
  <c r="IW54" i="1"/>
  <c r="IX54" i="1"/>
  <c r="IY54" i="1"/>
  <c r="JA54" i="1"/>
  <c r="JB54" i="1"/>
  <c r="JC54" i="1"/>
  <c r="JD54" i="1"/>
  <c r="Z55" i="1"/>
  <c r="AA55" i="1"/>
  <c r="AB55" i="1"/>
  <c r="AC55" i="1"/>
  <c r="AD55" i="1"/>
  <c r="AE55" i="1"/>
  <c r="AF55" i="1"/>
  <c r="AH55" i="1"/>
  <c r="AI55" i="1"/>
  <c r="AK55" i="1"/>
  <c r="AL55" i="1"/>
  <c r="AO55" i="1"/>
  <c r="AP55" i="1"/>
  <c r="AQ55" i="1"/>
  <c r="AR55" i="1"/>
  <c r="AS55" i="1"/>
  <c r="AT55" i="1"/>
  <c r="AU55" i="1"/>
  <c r="AV55" i="1"/>
  <c r="AX55" i="1"/>
  <c r="AY55" i="1"/>
  <c r="AZ55" i="1"/>
  <c r="BA55" i="1"/>
  <c r="BB55" i="1"/>
  <c r="BE55" i="1"/>
  <c r="BF55" i="1"/>
  <c r="BG55" i="1"/>
  <c r="BH55" i="1"/>
  <c r="BI55" i="1"/>
  <c r="BJ55" i="1"/>
  <c r="BK55" i="1"/>
  <c r="BL55" i="1"/>
  <c r="BN55" i="1"/>
  <c r="BO55" i="1"/>
  <c r="BP55" i="1"/>
  <c r="BQ55" i="1"/>
  <c r="BR55" i="1"/>
  <c r="BU55" i="1"/>
  <c r="BV55" i="1"/>
  <c r="BW55" i="1"/>
  <c r="BY55" i="1"/>
  <c r="BZ55" i="1"/>
  <c r="CA55" i="1"/>
  <c r="CB55" i="1"/>
  <c r="CC55" i="1"/>
  <c r="CE55" i="1"/>
  <c r="CF55" i="1"/>
  <c r="CG55" i="1"/>
  <c r="CH55" i="1"/>
  <c r="CI55" i="1"/>
  <c r="CL55" i="1"/>
  <c r="CM55" i="1"/>
  <c r="CN55" i="1"/>
  <c r="CP55" i="1"/>
  <c r="CQ55" i="1"/>
  <c r="CR55" i="1"/>
  <c r="CS55" i="1"/>
  <c r="CT55" i="1"/>
  <c r="CV55" i="1"/>
  <c r="CX55" i="1"/>
  <c r="CY55" i="1"/>
  <c r="DA55" i="1"/>
  <c r="DB55" i="1"/>
  <c r="DD55" i="1"/>
  <c r="DE55" i="1"/>
  <c r="DF55" i="1"/>
  <c r="DG55" i="1"/>
  <c r="DH55" i="1"/>
  <c r="DI55" i="1"/>
  <c r="DJ55" i="1"/>
  <c r="DK55" i="1"/>
  <c r="DM55" i="1"/>
  <c r="DO55" i="1"/>
  <c r="DP55" i="1"/>
  <c r="DQ55" i="1"/>
  <c r="DR55" i="1"/>
  <c r="DT55" i="1"/>
  <c r="DU55" i="1"/>
  <c r="DV55" i="1"/>
  <c r="DW55" i="1"/>
  <c r="DX55" i="1"/>
  <c r="DY55" i="1"/>
  <c r="DZ55" i="1"/>
  <c r="EA55" i="1"/>
  <c r="ED55" i="1"/>
  <c r="EE55" i="1"/>
  <c r="EF55" i="1"/>
  <c r="EG55" i="1"/>
  <c r="EH55" i="1"/>
  <c r="EJ55" i="1"/>
  <c r="EK55" i="1"/>
  <c r="EL55" i="1"/>
  <c r="EM55" i="1"/>
  <c r="EO55" i="1"/>
  <c r="EP55" i="1"/>
  <c r="EQ55" i="1"/>
  <c r="ER55" i="1"/>
  <c r="EU55" i="1"/>
  <c r="EV55" i="1"/>
  <c r="EW55" i="1"/>
  <c r="EX55" i="1"/>
  <c r="EY55" i="1"/>
  <c r="FA55" i="1"/>
  <c r="FC55" i="1"/>
  <c r="FD55" i="1"/>
  <c r="FE55" i="1"/>
  <c r="FF55" i="1"/>
  <c r="FG55" i="1"/>
  <c r="FH55" i="1"/>
  <c r="FI55" i="1"/>
  <c r="FK55" i="1"/>
  <c r="FM55" i="1"/>
  <c r="FN55" i="1"/>
  <c r="FP55" i="1"/>
  <c r="FQ55" i="1"/>
  <c r="FS55" i="1"/>
  <c r="FT55" i="1"/>
  <c r="FU55" i="1"/>
  <c r="FW55" i="1"/>
  <c r="FY55" i="1"/>
  <c r="FZ55" i="1"/>
  <c r="GA55" i="1"/>
  <c r="GB55" i="1"/>
  <c r="GE55" i="1"/>
  <c r="GF55" i="1"/>
  <c r="GG55" i="1"/>
  <c r="GH55" i="1"/>
  <c r="GJ55" i="1"/>
  <c r="GL55" i="1"/>
  <c r="GM55" i="1"/>
  <c r="GN55" i="1"/>
  <c r="GO55" i="1"/>
  <c r="GQ55" i="1"/>
  <c r="GR55" i="1"/>
  <c r="GS55" i="1"/>
  <c r="GT55" i="1"/>
  <c r="GV55" i="1"/>
  <c r="GX55" i="1"/>
  <c r="GY55" i="1"/>
  <c r="GZ55" i="1"/>
  <c r="HA55" i="1"/>
  <c r="HC55" i="1"/>
  <c r="HD55" i="1"/>
  <c r="HE55" i="1"/>
  <c r="HG55" i="1"/>
  <c r="HH55" i="1"/>
  <c r="HI55" i="1"/>
  <c r="HJ55" i="1"/>
  <c r="HK55" i="1"/>
  <c r="HM55" i="1"/>
  <c r="HO55" i="1"/>
  <c r="HP55" i="1"/>
  <c r="HQ55" i="1"/>
  <c r="HR55" i="1"/>
  <c r="HT55" i="1"/>
  <c r="HU55" i="1"/>
  <c r="HV55" i="1"/>
  <c r="HW55" i="1"/>
  <c r="HX55" i="1"/>
  <c r="HY55" i="1"/>
  <c r="HZ55" i="1"/>
  <c r="IA55" i="1"/>
  <c r="ID55" i="1"/>
  <c r="IE55" i="1"/>
  <c r="IF55" i="1"/>
  <c r="IG55" i="1"/>
  <c r="IH55" i="1"/>
  <c r="IK55" i="1"/>
  <c r="IL55" i="1"/>
  <c r="IM55" i="1"/>
  <c r="IN55" i="1"/>
  <c r="IO55" i="1"/>
  <c r="IP55" i="1"/>
  <c r="IQ55" i="1"/>
  <c r="IR55" i="1"/>
  <c r="IT55" i="1"/>
  <c r="IV55" i="1"/>
  <c r="IW55" i="1"/>
  <c r="IX55" i="1"/>
  <c r="IY55" i="1"/>
  <c r="JA55" i="1"/>
  <c r="JB55" i="1"/>
  <c r="JC55" i="1"/>
  <c r="JD55" i="1"/>
  <c r="Z56" i="1"/>
  <c r="AA56" i="1"/>
  <c r="AB56" i="1"/>
  <c r="AC56" i="1"/>
  <c r="AD56" i="1"/>
  <c r="AE56" i="1"/>
  <c r="AF56" i="1"/>
  <c r="AH56" i="1"/>
  <c r="AI56" i="1"/>
  <c r="AK56" i="1"/>
  <c r="AL56" i="1"/>
  <c r="AO56" i="1"/>
  <c r="AP56" i="1"/>
  <c r="AQ56" i="1"/>
  <c r="AR56" i="1"/>
  <c r="AS56" i="1"/>
  <c r="AT56" i="1"/>
  <c r="AU56" i="1"/>
  <c r="AV56" i="1"/>
  <c r="AX56" i="1"/>
  <c r="AY56" i="1"/>
  <c r="AZ56" i="1"/>
  <c r="BA56" i="1"/>
  <c r="BB56" i="1"/>
  <c r="BE56" i="1"/>
  <c r="BF56" i="1"/>
  <c r="BG56" i="1"/>
  <c r="BH56" i="1"/>
  <c r="BI56" i="1"/>
  <c r="BJ56" i="1"/>
  <c r="BK56" i="1"/>
  <c r="BL56" i="1"/>
  <c r="BN56" i="1"/>
  <c r="BO56" i="1"/>
  <c r="BP56" i="1"/>
  <c r="BQ56" i="1"/>
  <c r="BR56" i="1"/>
  <c r="BU56" i="1"/>
  <c r="BV56" i="1"/>
  <c r="BW56" i="1"/>
  <c r="BY56" i="1"/>
  <c r="BZ56" i="1"/>
  <c r="CA56" i="1"/>
  <c r="CB56" i="1"/>
  <c r="CC56" i="1"/>
  <c r="CE56" i="1"/>
  <c r="CF56" i="1"/>
  <c r="CG56" i="1"/>
  <c r="CH56" i="1"/>
  <c r="CI56" i="1"/>
  <c r="CL56" i="1"/>
  <c r="CM56" i="1"/>
  <c r="CN56" i="1"/>
  <c r="CP56" i="1"/>
  <c r="CQ56" i="1"/>
  <c r="CR56" i="1"/>
  <c r="CS56" i="1"/>
  <c r="CT56" i="1"/>
  <c r="CV56" i="1"/>
  <c r="CX56" i="1"/>
  <c r="CY56" i="1"/>
  <c r="DA56" i="1"/>
  <c r="DB56" i="1"/>
  <c r="DD56" i="1"/>
  <c r="DE56" i="1"/>
  <c r="DF56" i="1"/>
  <c r="DG56" i="1"/>
  <c r="DH56" i="1"/>
  <c r="DI56" i="1"/>
  <c r="DJ56" i="1"/>
  <c r="DK56" i="1"/>
  <c r="DM56" i="1"/>
  <c r="DO56" i="1"/>
  <c r="DP56" i="1"/>
  <c r="DQ56" i="1"/>
  <c r="DR56" i="1"/>
  <c r="DT56" i="1"/>
  <c r="DU56" i="1"/>
  <c r="DV56" i="1"/>
  <c r="DW56" i="1"/>
  <c r="DX56" i="1"/>
  <c r="DY56" i="1"/>
  <c r="DZ56" i="1"/>
  <c r="EA56" i="1"/>
  <c r="ED56" i="1"/>
  <c r="EE56" i="1"/>
  <c r="EF56" i="1"/>
  <c r="EG56" i="1"/>
  <c r="EH56" i="1"/>
  <c r="EJ56" i="1"/>
  <c r="EK56" i="1"/>
  <c r="EL56" i="1"/>
  <c r="EM56" i="1"/>
  <c r="EO56" i="1"/>
  <c r="EP56" i="1"/>
  <c r="EQ56" i="1"/>
  <c r="ER56" i="1"/>
  <c r="EU56" i="1"/>
  <c r="EV56" i="1"/>
  <c r="EW56" i="1"/>
  <c r="EX56" i="1"/>
  <c r="EY56" i="1"/>
  <c r="FA56" i="1"/>
  <c r="FC56" i="1"/>
  <c r="FD56" i="1"/>
  <c r="FE56" i="1"/>
  <c r="FF56" i="1"/>
  <c r="FG56" i="1"/>
  <c r="FH56" i="1"/>
  <c r="FI56" i="1"/>
  <c r="FK56" i="1"/>
  <c r="FM56" i="1"/>
  <c r="FN56" i="1"/>
  <c r="FP56" i="1"/>
  <c r="FQ56" i="1"/>
  <c r="FS56" i="1"/>
  <c r="FT56" i="1"/>
  <c r="FU56" i="1"/>
  <c r="FW56" i="1"/>
  <c r="FY56" i="1"/>
  <c r="FZ56" i="1"/>
  <c r="GA56" i="1"/>
  <c r="GB56" i="1"/>
  <c r="GE56" i="1"/>
  <c r="GF56" i="1"/>
  <c r="GG56" i="1"/>
  <c r="GH56" i="1"/>
  <c r="GJ56" i="1"/>
  <c r="GL56" i="1"/>
  <c r="GM56" i="1"/>
  <c r="GN56" i="1"/>
  <c r="GO56" i="1"/>
  <c r="GQ56" i="1"/>
  <c r="GR56" i="1"/>
  <c r="GS56" i="1"/>
  <c r="GT56" i="1"/>
  <c r="GV56" i="1"/>
  <c r="GX56" i="1"/>
  <c r="GY56" i="1"/>
  <c r="GZ56" i="1"/>
  <c r="HA56" i="1"/>
  <c r="HC56" i="1"/>
  <c r="HD56" i="1"/>
  <c r="HE56" i="1"/>
  <c r="HG56" i="1"/>
  <c r="HH56" i="1"/>
  <c r="HI56" i="1"/>
  <c r="HJ56" i="1"/>
  <c r="HK56" i="1"/>
  <c r="HM56" i="1"/>
  <c r="HO56" i="1"/>
  <c r="HP56" i="1"/>
  <c r="HQ56" i="1"/>
  <c r="HR56" i="1"/>
  <c r="HT56" i="1"/>
  <c r="HU56" i="1"/>
  <c r="HV56" i="1"/>
  <c r="HW56" i="1"/>
  <c r="HX56" i="1"/>
  <c r="HY56" i="1"/>
  <c r="HZ56" i="1"/>
  <c r="IA56" i="1"/>
  <c r="ID56" i="1"/>
  <c r="IE56" i="1"/>
  <c r="IF56" i="1"/>
  <c r="IG56" i="1"/>
  <c r="IH56" i="1"/>
  <c r="IK56" i="1"/>
  <c r="IL56" i="1"/>
  <c r="IM56" i="1"/>
  <c r="IN56" i="1"/>
  <c r="IO56" i="1"/>
  <c r="IP56" i="1"/>
  <c r="IQ56" i="1"/>
  <c r="IR56" i="1"/>
  <c r="IT56" i="1"/>
  <c r="IV56" i="1"/>
  <c r="IW56" i="1"/>
  <c r="IX56" i="1"/>
  <c r="IY56" i="1"/>
  <c r="JA56" i="1"/>
  <c r="JB56" i="1"/>
  <c r="JC56" i="1"/>
  <c r="JD56" i="1"/>
  <c r="Z57" i="1"/>
  <c r="AA57" i="1"/>
  <c r="AB57" i="1"/>
  <c r="AC57" i="1"/>
  <c r="AD57" i="1"/>
  <c r="AE57" i="1"/>
  <c r="AF57" i="1"/>
  <c r="AH57" i="1"/>
  <c r="AI57" i="1"/>
  <c r="AK57" i="1"/>
  <c r="AL57" i="1"/>
  <c r="AO57" i="1"/>
  <c r="AP57" i="1"/>
  <c r="AQ57" i="1"/>
  <c r="AR57" i="1"/>
  <c r="AS57" i="1"/>
  <c r="AT57" i="1"/>
  <c r="AU57" i="1"/>
  <c r="AV57" i="1"/>
  <c r="AX57" i="1"/>
  <c r="AY57" i="1"/>
  <c r="AZ57" i="1"/>
  <c r="BA57" i="1"/>
  <c r="BB57" i="1"/>
  <c r="BE57" i="1"/>
  <c r="BF57" i="1"/>
  <c r="BG57" i="1"/>
  <c r="BH57" i="1"/>
  <c r="BI57" i="1"/>
  <c r="BJ57" i="1"/>
  <c r="BK57" i="1"/>
  <c r="BL57" i="1"/>
  <c r="BN57" i="1"/>
  <c r="BO57" i="1"/>
  <c r="BP57" i="1"/>
  <c r="BQ57" i="1"/>
  <c r="BR57" i="1"/>
  <c r="BU57" i="1"/>
  <c r="BV57" i="1"/>
  <c r="BW57" i="1"/>
  <c r="BY57" i="1"/>
  <c r="BZ57" i="1"/>
  <c r="CA57" i="1"/>
  <c r="CB57" i="1"/>
  <c r="CC57" i="1"/>
  <c r="CE57" i="1"/>
  <c r="CF57" i="1"/>
  <c r="CG57" i="1"/>
  <c r="CH57" i="1"/>
  <c r="CI57" i="1"/>
  <c r="CL57" i="1"/>
  <c r="CM57" i="1"/>
  <c r="CN57" i="1"/>
  <c r="CP57" i="1"/>
  <c r="CQ57" i="1"/>
  <c r="CR57" i="1"/>
  <c r="CS57" i="1"/>
  <c r="CT57" i="1"/>
  <c r="CV57" i="1"/>
  <c r="CX57" i="1"/>
  <c r="CY57" i="1"/>
  <c r="DA57" i="1"/>
  <c r="DB57" i="1"/>
  <c r="DD57" i="1"/>
  <c r="DE57" i="1"/>
  <c r="DF57" i="1"/>
  <c r="DG57" i="1"/>
  <c r="DH57" i="1"/>
  <c r="DI57" i="1"/>
  <c r="DJ57" i="1"/>
  <c r="DK57" i="1"/>
  <c r="DM57" i="1"/>
  <c r="DO57" i="1"/>
  <c r="DP57" i="1"/>
  <c r="DQ57" i="1"/>
  <c r="DR57" i="1"/>
  <c r="DT57" i="1"/>
  <c r="DU57" i="1"/>
  <c r="DV57" i="1"/>
  <c r="DW57" i="1"/>
  <c r="DX57" i="1"/>
  <c r="DY57" i="1"/>
  <c r="DZ57" i="1"/>
  <c r="EA57" i="1"/>
  <c r="ED57" i="1"/>
  <c r="EE57" i="1"/>
  <c r="EF57" i="1"/>
  <c r="EG57" i="1"/>
  <c r="EH57" i="1"/>
  <c r="EJ57" i="1"/>
  <c r="EK57" i="1"/>
  <c r="EL57" i="1"/>
  <c r="EM57" i="1"/>
  <c r="EO57" i="1"/>
  <c r="EP57" i="1"/>
  <c r="EQ57" i="1"/>
  <c r="ER57" i="1"/>
  <c r="EU57" i="1"/>
  <c r="EV57" i="1"/>
  <c r="EW57" i="1"/>
  <c r="EX57" i="1"/>
  <c r="EY57" i="1"/>
  <c r="FA57" i="1"/>
  <c r="FC57" i="1"/>
  <c r="FD57" i="1"/>
  <c r="FE57" i="1"/>
  <c r="FF57" i="1"/>
  <c r="FG57" i="1"/>
  <c r="FH57" i="1"/>
  <c r="FI57" i="1"/>
  <c r="FK57" i="1"/>
  <c r="FM57" i="1"/>
  <c r="FN57" i="1"/>
  <c r="FP57" i="1"/>
  <c r="FQ57" i="1"/>
  <c r="FS57" i="1"/>
  <c r="FT57" i="1"/>
  <c r="FU57" i="1"/>
  <c r="FW57" i="1"/>
  <c r="FY57" i="1"/>
  <c r="FZ57" i="1"/>
  <c r="GA57" i="1"/>
  <c r="GB57" i="1"/>
  <c r="GE57" i="1"/>
  <c r="GF57" i="1"/>
  <c r="GG57" i="1"/>
  <c r="GH57" i="1"/>
  <c r="GJ57" i="1"/>
  <c r="GL57" i="1"/>
  <c r="GM57" i="1"/>
  <c r="GN57" i="1"/>
  <c r="GO57" i="1"/>
  <c r="GQ57" i="1"/>
  <c r="GR57" i="1"/>
  <c r="GS57" i="1"/>
  <c r="GT57" i="1"/>
  <c r="GV57" i="1"/>
  <c r="GX57" i="1"/>
  <c r="GY57" i="1"/>
  <c r="GZ57" i="1"/>
  <c r="HA57" i="1"/>
  <c r="HC57" i="1"/>
  <c r="HD57" i="1"/>
  <c r="HE57" i="1"/>
  <c r="HG57" i="1"/>
  <c r="HH57" i="1"/>
  <c r="HI57" i="1"/>
  <c r="HJ57" i="1"/>
  <c r="HK57" i="1"/>
  <c r="HM57" i="1"/>
  <c r="HO57" i="1"/>
  <c r="HP57" i="1"/>
  <c r="HQ57" i="1"/>
  <c r="HR57" i="1"/>
  <c r="HT57" i="1"/>
  <c r="HU57" i="1"/>
  <c r="HV57" i="1"/>
  <c r="HW57" i="1"/>
  <c r="HX57" i="1"/>
  <c r="HY57" i="1"/>
  <c r="HZ57" i="1"/>
  <c r="IA57" i="1"/>
  <c r="ID57" i="1"/>
  <c r="IE57" i="1"/>
  <c r="IF57" i="1"/>
  <c r="IG57" i="1"/>
  <c r="IH57" i="1"/>
  <c r="IK57" i="1"/>
  <c r="IL57" i="1"/>
  <c r="IM57" i="1"/>
  <c r="IN57" i="1"/>
  <c r="IO57" i="1"/>
  <c r="IP57" i="1"/>
  <c r="IQ57" i="1"/>
  <c r="IR57" i="1"/>
  <c r="IT57" i="1"/>
  <c r="IV57" i="1"/>
  <c r="IW57" i="1"/>
  <c r="IX57" i="1"/>
  <c r="IY57" i="1"/>
  <c r="JA57" i="1"/>
  <c r="JB57" i="1"/>
  <c r="JC57" i="1"/>
  <c r="JD57" i="1"/>
  <c r="Z58" i="1"/>
  <c r="AA58" i="1"/>
  <c r="AB58" i="1"/>
  <c r="AC58" i="1"/>
  <c r="AD58" i="1"/>
  <c r="AE58" i="1"/>
  <c r="AF58" i="1"/>
  <c r="AH58" i="1"/>
  <c r="AI58" i="1"/>
  <c r="AK58" i="1"/>
  <c r="AL58" i="1"/>
  <c r="AO58" i="1"/>
  <c r="AP58" i="1"/>
  <c r="AQ58" i="1"/>
  <c r="AR58" i="1"/>
  <c r="AS58" i="1"/>
  <c r="AT58" i="1"/>
  <c r="AU58" i="1"/>
  <c r="AV58" i="1"/>
  <c r="AX58" i="1"/>
  <c r="AY58" i="1"/>
  <c r="AZ58" i="1"/>
  <c r="BA58" i="1"/>
  <c r="BB58" i="1"/>
  <c r="BE58" i="1"/>
  <c r="BF58" i="1"/>
  <c r="BG58" i="1"/>
  <c r="BH58" i="1"/>
  <c r="BI58" i="1"/>
  <c r="BJ58" i="1"/>
  <c r="BK58" i="1"/>
  <c r="BL58" i="1"/>
  <c r="BN58" i="1"/>
  <c r="BO58" i="1"/>
  <c r="BP58" i="1"/>
  <c r="BQ58" i="1"/>
  <c r="BR58" i="1"/>
  <c r="BU58" i="1"/>
  <c r="BV58" i="1"/>
  <c r="BW58" i="1"/>
  <c r="BY58" i="1"/>
  <c r="BZ58" i="1"/>
  <c r="CA58" i="1"/>
  <c r="CB58" i="1"/>
  <c r="CC58" i="1"/>
  <c r="CE58" i="1"/>
  <c r="CF58" i="1"/>
  <c r="CG58" i="1"/>
  <c r="CH58" i="1"/>
  <c r="CI58" i="1"/>
  <c r="CL58" i="1"/>
  <c r="CM58" i="1"/>
  <c r="CN58" i="1"/>
  <c r="CP58" i="1"/>
  <c r="CQ58" i="1"/>
  <c r="CR58" i="1"/>
  <c r="CS58" i="1"/>
  <c r="CT58" i="1"/>
  <c r="CV58" i="1"/>
  <c r="CX58" i="1"/>
  <c r="CY58" i="1"/>
  <c r="DA58" i="1"/>
  <c r="DB58" i="1"/>
  <c r="DD58" i="1"/>
  <c r="DE58" i="1"/>
  <c r="DF58" i="1"/>
  <c r="DG58" i="1"/>
  <c r="DH58" i="1"/>
  <c r="DI58" i="1"/>
  <c r="DJ58" i="1"/>
  <c r="DK58" i="1"/>
  <c r="DM58" i="1"/>
  <c r="DO58" i="1"/>
  <c r="DP58" i="1"/>
  <c r="DQ58" i="1"/>
  <c r="DR58" i="1"/>
  <c r="DT58" i="1"/>
  <c r="DU58" i="1"/>
  <c r="DV58" i="1"/>
  <c r="DW58" i="1"/>
  <c r="DX58" i="1"/>
  <c r="DY58" i="1"/>
  <c r="DZ58" i="1"/>
  <c r="EA58" i="1"/>
  <c r="ED58" i="1"/>
  <c r="EE58" i="1"/>
  <c r="EF58" i="1"/>
  <c r="EG58" i="1"/>
  <c r="EH58" i="1"/>
  <c r="EJ58" i="1"/>
  <c r="EK58" i="1"/>
  <c r="EL58" i="1"/>
  <c r="EM58" i="1"/>
  <c r="EO58" i="1"/>
  <c r="EP58" i="1"/>
  <c r="EQ58" i="1"/>
  <c r="ER58" i="1"/>
  <c r="EU58" i="1"/>
  <c r="EV58" i="1"/>
  <c r="EW58" i="1"/>
  <c r="EX58" i="1"/>
  <c r="EY58" i="1"/>
  <c r="FA58" i="1"/>
  <c r="FC58" i="1"/>
  <c r="FD58" i="1"/>
  <c r="FE58" i="1"/>
  <c r="FF58" i="1"/>
  <c r="FG58" i="1"/>
  <c r="FH58" i="1"/>
  <c r="FI58" i="1"/>
  <c r="FK58" i="1"/>
  <c r="FM58" i="1"/>
  <c r="FN58" i="1"/>
  <c r="FP58" i="1"/>
  <c r="FQ58" i="1"/>
  <c r="FS58" i="1"/>
  <c r="FT58" i="1"/>
  <c r="FU58" i="1"/>
  <c r="FW58" i="1"/>
  <c r="FY58" i="1"/>
  <c r="FZ58" i="1"/>
  <c r="GA58" i="1"/>
  <c r="GB58" i="1"/>
  <c r="GE58" i="1"/>
  <c r="GF58" i="1"/>
  <c r="GG58" i="1"/>
  <c r="GH58" i="1"/>
  <c r="GJ58" i="1"/>
  <c r="GL58" i="1"/>
  <c r="GM58" i="1"/>
  <c r="GN58" i="1"/>
  <c r="GO58" i="1"/>
  <c r="GQ58" i="1"/>
  <c r="GR58" i="1"/>
  <c r="GS58" i="1"/>
  <c r="GT58" i="1"/>
  <c r="GV58" i="1"/>
  <c r="GX58" i="1"/>
  <c r="GY58" i="1"/>
  <c r="GZ58" i="1"/>
  <c r="HA58" i="1"/>
  <c r="HC58" i="1"/>
  <c r="HD58" i="1"/>
  <c r="HE58" i="1"/>
  <c r="HG58" i="1"/>
  <c r="HH58" i="1"/>
  <c r="HI58" i="1"/>
  <c r="HJ58" i="1"/>
  <c r="HK58" i="1"/>
  <c r="HM58" i="1"/>
  <c r="HO58" i="1"/>
  <c r="HP58" i="1"/>
  <c r="HQ58" i="1"/>
  <c r="HR58" i="1"/>
  <c r="HT58" i="1"/>
  <c r="HU58" i="1"/>
  <c r="HV58" i="1"/>
  <c r="HW58" i="1"/>
  <c r="HX58" i="1"/>
  <c r="HY58" i="1"/>
  <c r="HZ58" i="1"/>
  <c r="IA58" i="1"/>
  <c r="ID58" i="1"/>
  <c r="IE58" i="1"/>
  <c r="IF58" i="1"/>
  <c r="IG58" i="1"/>
  <c r="IH58" i="1"/>
  <c r="IK58" i="1"/>
  <c r="IL58" i="1"/>
  <c r="IM58" i="1"/>
  <c r="IN58" i="1"/>
  <c r="IO58" i="1"/>
  <c r="IP58" i="1"/>
  <c r="IQ58" i="1"/>
  <c r="IR58" i="1"/>
  <c r="IT58" i="1"/>
  <c r="IV58" i="1"/>
  <c r="IW58" i="1"/>
  <c r="IX58" i="1"/>
  <c r="IY58" i="1"/>
  <c r="JA58" i="1"/>
  <c r="JB58" i="1"/>
  <c r="JC58" i="1"/>
  <c r="JD58" i="1"/>
  <c r="Z61" i="1"/>
  <c r="Z68" i="1"/>
  <c r="AA68" i="1"/>
  <c r="AB68" i="1"/>
  <c r="AC68" i="1"/>
  <c r="AD68" i="1"/>
  <c r="AE68" i="1"/>
  <c r="AF68" i="1"/>
  <c r="AH68" i="1"/>
  <c r="AI68" i="1"/>
  <c r="AK68" i="1"/>
  <c r="AL68" i="1"/>
  <c r="AO68" i="1"/>
  <c r="AP68" i="1"/>
  <c r="AQ68" i="1"/>
  <c r="AR68" i="1"/>
  <c r="AS68" i="1"/>
  <c r="AT68" i="1"/>
  <c r="AU68" i="1"/>
  <c r="AV68" i="1"/>
  <c r="AX68" i="1"/>
  <c r="AY68" i="1"/>
  <c r="AZ68" i="1"/>
  <c r="BA68" i="1"/>
  <c r="BB68" i="1"/>
  <c r="BE68" i="1"/>
  <c r="BF68" i="1"/>
  <c r="BG68" i="1"/>
  <c r="BH68" i="1"/>
  <c r="BI68" i="1"/>
  <c r="BJ68" i="1"/>
  <c r="BK68" i="1"/>
  <c r="BL68" i="1"/>
  <c r="BN68" i="1"/>
  <c r="BO68" i="1"/>
  <c r="BP68" i="1"/>
  <c r="BQ68" i="1"/>
  <c r="BR68" i="1"/>
  <c r="BU68" i="1"/>
  <c r="BV68" i="1"/>
  <c r="BW68" i="1"/>
  <c r="BY68" i="1"/>
  <c r="BZ68" i="1"/>
  <c r="CA68" i="1"/>
  <c r="CB68" i="1"/>
  <c r="CC68" i="1"/>
  <c r="CE68" i="1"/>
  <c r="CF68" i="1"/>
  <c r="CG68" i="1"/>
  <c r="CH68" i="1"/>
  <c r="CI68" i="1"/>
  <c r="CL68" i="1"/>
  <c r="CM68" i="1"/>
  <c r="CN68" i="1"/>
  <c r="CP68" i="1"/>
  <c r="CQ68" i="1"/>
  <c r="CR68" i="1"/>
  <c r="CS68" i="1"/>
  <c r="CT68" i="1"/>
  <c r="CV68" i="1"/>
  <c r="CX68" i="1"/>
  <c r="CY68" i="1"/>
  <c r="DA68" i="1"/>
  <c r="DB68" i="1"/>
  <c r="DD68" i="1"/>
  <c r="DE68" i="1"/>
  <c r="DF68" i="1"/>
  <c r="DG68" i="1"/>
  <c r="DH68" i="1"/>
  <c r="DI68" i="1"/>
  <c r="DJ68" i="1"/>
  <c r="DK68" i="1"/>
  <c r="DM68" i="1"/>
  <c r="DO68" i="1"/>
  <c r="DP68" i="1"/>
  <c r="DQ68" i="1"/>
  <c r="DR68" i="1"/>
  <c r="DT68" i="1"/>
  <c r="DU68" i="1"/>
  <c r="DV68" i="1"/>
  <c r="DW68" i="1"/>
  <c r="DX68" i="1"/>
  <c r="DY68" i="1"/>
  <c r="DZ68" i="1"/>
  <c r="EA68" i="1"/>
  <c r="ED68" i="1"/>
  <c r="EE68" i="1"/>
  <c r="EF68" i="1"/>
  <c r="EG68" i="1"/>
  <c r="EH68" i="1"/>
  <c r="EJ68" i="1"/>
  <c r="EK68" i="1"/>
  <c r="EL68" i="1"/>
  <c r="EM68" i="1"/>
  <c r="EO68" i="1"/>
  <c r="EP68" i="1"/>
  <c r="EQ68" i="1"/>
  <c r="ER68" i="1"/>
  <c r="EU68" i="1"/>
  <c r="EV68" i="1"/>
  <c r="EW68" i="1"/>
  <c r="EX68" i="1"/>
  <c r="EY68" i="1"/>
  <c r="FA68" i="1"/>
  <c r="FC68" i="1"/>
  <c r="FD68" i="1"/>
  <c r="FE68" i="1"/>
  <c r="FF68" i="1"/>
  <c r="FG68" i="1"/>
  <c r="FH68" i="1"/>
  <c r="FI68" i="1"/>
  <c r="FK68" i="1"/>
  <c r="FM68" i="1"/>
  <c r="FN68" i="1"/>
  <c r="FP68" i="1"/>
  <c r="FQ68" i="1"/>
  <c r="FS68" i="1"/>
  <c r="FT68" i="1"/>
  <c r="FU68" i="1"/>
  <c r="FW68" i="1"/>
  <c r="FY68" i="1"/>
  <c r="FZ68" i="1"/>
  <c r="GA68" i="1"/>
  <c r="GB68" i="1"/>
  <c r="GE68" i="1"/>
  <c r="GF68" i="1"/>
  <c r="GG68" i="1"/>
  <c r="GH68" i="1"/>
  <c r="GJ68" i="1"/>
  <c r="GL68" i="1"/>
  <c r="GM68" i="1"/>
  <c r="GN68" i="1"/>
  <c r="GO68" i="1"/>
  <c r="GQ68" i="1"/>
  <c r="GR68" i="1"/>
  <c r="GS68" i="1"/>
  <c r="GT68" i="1"/>
  <c r="GV68" i="1"/>
  <c r="GX68" i="1"/>
  <c r="GY68" i="1"/>
  <c r="GZ68" i="1"/>
  <c r="HA68" i="1"/>
  <c r="HC68" i="1"/>
  <c r="HD68" i="1"/>
  <c r="HE68" i="1"/>
  <c r="HG68" i="1"/>
  <c r="HH68" i="1"/>
  <c r="HI68" i="1"/>
  <c r="HJ68" i="1"/>
  <c r="HK68" i="1"/>
  <c r="HM68" i="1"/>
  <c r="HO68" i="1"/>
  <c r="HP68" i="1"/>
  <c r="HQ68" i="1"/>
  <c r="HR68" i="1"/>
  <c r="HT68" i="1"/>
  <c r="HU68" i="1"/>
  <c r="HV68" i="1"/>
  <c r="HW68" i="1"/>
  <c r="HX68" i="1"/>
  <c r="HY68" i="1"/>
  <c r="HZ68" i="1"/>
  <c r="IA68" i="1"/>
  <c r="ID68" i="1"/>
  <c r="IE68" i="1"/>
  <c r="IF68" i="1"/>
  <c r="IG68" i="1"/>
  <c r="IH68" i="1"/>
  <c r="IK68" i="1"/>
  <c r="IL68" i="1"/>
  <c r="IM68" i="1"/>
  <c r="IN68" i="1"/>
  <c r="IO68" i="1"/>
  <c r="IP68" i="1"/>
  <c r="IQ68" i="1"/>
  <c r="IR68" i="1"/>
  <c r="IT68" i="1"/>
  <c r="IV68" i="1"/>
  <c r="IW68" i="1"/>
  <c r="IX68" i="1"/>
  <c r="IY68" i="1"/>
  <c r="JA68" i="1"/>
  <c r="JB68" i="1"/>
  <c r="JC68" i="1"/>
  <c r="JD68" i="1"/>
  <c r="Z69" i="1"/>
  <c r="AA69" i="1"/>
  <c r="AB69" i="1"/>
  <c r="AC69" i="1"/>
  <c r="AD69" i="1"/>
  <c r="AE69" i="1"/>
  <c r="AF69" i="1"/>
  <c r="AH69" i="1"/>
  <c r="AI69" i="1"/>
  <c r="AK69" i="1"/>
  <c r="AL69" i="1"/>
  <c r="AO69" i="1"/>
  <c r="AP69" i="1"/>
  <c r="AQ69" i="1"/>
  <c r="AR69" i="1"/>
  <c r="AS69" i="1"/>
  <c r="AT69" i="1"/>
  <c r="AU69" i="1"/>
  <c r="AV69" i="1"/>
  <c r="AX69" i="1"/>
  <c r="AY69" i="1"/>
  <c r="AZ69" i="1"/>
  <c r="BA69" i="1"/>
  <c r="BB69" i="1"/>
  <c r="BE69" i="1"/>
  <c r="BF69" i="1"/>
  <c r="BG69" i="1"/>
  <c r="BH69" i="1"/>
  <c r="BI69" i="1"/>
  <c r="BJ69" i="1"/>
  <c r="BK69" i="1"/>
  <c r="BL69" i="1"/>
  <c r="BN69" i="1"/>
  <c r="BO69" i="1"/>
  <c r="BP69" i="1"/>
  <c r="BQ69" i="1"/>
  <c r="BR69" i="1"/>
  <c r="BU69" i="1"/>
  <c r="BV69" i="1"/>
  <c r="BW69" i="1"/>
  <c r="BY69" i="1"/>
  <c r="BZ69" i="1"/>
  <c r="CA69" i="1"/>
  <c r="CB69" i="1"/>
  <c r="CC69" i="1"/>
  <c r="CE69" i="1"/>
  <c r="CF69" i="1"/>
  <c r="CG69" i="1"/>
  <c r="CH69" i="1"/>
  <c r="CI69" i="1"/>
  <c r="CL69" i="1"/>
  <c r="CM69" i="1"/>
  <c r="CN69" i="1"/>
  <c r="CP69" i="1"/>
  <c r="CQ69" i="1"/>
  <c r="CR69" i="1"/>
  <c r="CS69" i="1"/>
  <c r="CT69" i="1"/>
  <c r="CV69" i="1"/>
  <c r="CX69" i="1"/>
  <c r="CY69" i="1"/>
  <c r="DA69" i="1"/>
  <c r="DB69" i="1"/>
  <c r="DD69" i="1"/>
  <c r="DE69" i="1"/>
  <c r="DF69" i="1"/>
  <c r="DG69" i="1"/>
  <c r="DH69" i="1"/>
  <c r="DI69" i="1"/>
  <c r="DJ69" i="1"/>
  <c r="DK69" i="1"/>
  <c r="DM69" i="1"/>
  <c r="DO69" i="1"/>
  <c r="DP69" i="1"/>
  <c r="DQ69" i="1"/>
  <c r="DR69" i="1"/>
  <c r="DT69" i="1"/>
  <c r="DU69" i="1"/>
  <c r="DV69" i="1"/>
  <c r="DW69" i="1"/>
  <c r="DX69" i="1"/>
  <c r="DY69" i="1"/>
  <c r="DZ69" i="1"/>
  <c r="EA69" i="1"/>
  <c r="ED69" i="1"/>
  <c r="EE69" i="1"/>
  <c r="EF69" i="1"/>
  <c r="EG69" i="1"/>
  <c r="EH69" i="1"/>
  <c r="EJ69" i="1"/>
  <c r="EK69" i="1"/>
  <c r="EL69" i="1"/>
  <c r="EM69" i="1"/>
  <c r="EO69" i="1"/>
  <c r="EP69" i="1"/>
  <c r="EQ69" i="1"/>
  <c r="ER69" i="1"/>
  <c r="EU69" i="1"/>
  <c r="EV69" i="1"/>
  <c r="EW69" i="1"/>
  <c r="EX69" i="1"/>
  <c r="EY69" i="1"/>
  <c r="FA69" i="1"/>
  <c r="FC69" i="1"/>
  <c r="FD69" i="1"/>
  <c r="FE69" i="1"/>
  <c r="FF69" i="1"/>
  <c r="FG69" i="1"/>
  <c r="FH69" i="1"/>
  <c r="FI69" i="1"/>
  <c r="FK69" i="1"/>
  <c r="FM69" i="1"/>
  <c r="FN69" i="1"/>
  <c r="FP69" i="1"/>
  <c r="FQ69" i="1"/>
  <c r="FS69" i="1"/>
  <c r="FT69" i="1"/>
  <c r="FU69" i="1"/>
  <c r="FW69" i="1"/>
  <c r="FY69" i="1"/>
  <c r="FZ69" i="1"/>
  <c r="GA69" i="1"/>
  <c r="GB69" i="1"/>
  <c r="GE69" i="1"/>
  <c r="GF69" i="1"/>
  <c r="GG69" i="1"/>
  <c r="GH69" i="1"/>
  <c r="GJ69" i="1"/>
  <c r="GL69" i="1"/>
  <c r="GM69" i="1"/>
  <c r="GN69" i="1"/>
  <c r="GO69" i="1"/>
  <c r="GQ69" i="1"/>
  <c r="GR69" i="1"/>
  <c r="GS69" i="1"/>
  <c r="GT69" i="1"/>
  <c r="GV69" i="1"/>
  <c r="GX69" i="1"/>
  <c r="GY69" i="1"/>
  <c r="GZ69" i="1"/>
  <c r="HA69" i="1"/>
  <c r="HC69" i="1"/>
  <c r="HD69" i="1"/>
  <c r="HE69" i="1"/>
  <c r="HG69" i="1"/>
  <c r="HH69" i="1"/>
  <c r="HI69" i="1"/>
  <c r="HJ69" i="1"/>
  <c r="HK69" i="1"/>
  <c r="HM69" i="1"/>
  <c r="HO69" i="1"/>
  <c r="HP69" i="1"/>
  <c r="HQ69" i="1"/>
  <c r="HR69" i="1"/>
  <c r="HT69" i="1"/>
  <c r="HU69" i="1"/>
  <c r="HV69" i="1"/>
  <c r="HW69" i="1"/>
  <c r="HX69" i="1"/>
  <c r="HY69" i="1"/>
  <c r="HZ69" i="1"/>
  <c r="IA69" i="1"/>
  <c r="ID69" i="1"/>
  <c r="IE69" i="1"/>
  <c r="IF69" i="1"/>
  <c r="IG69" i="1"/>
  <c r="IH69" i="1"/>
  <c r="IK69" i="1"/>
  <c r="IL69" i="1"/>
  <c r="IM69" i="1"/>
  <c r="IN69" i="1"/>
  <c r="IO69" i="1"/>
  <c r="IP69" i="1"/>
  <c r="IQ69" i="1"/>
  <c r="IR69" i="1"/>
  <c r="IT69" i="1"/>
  <c r="IV69" i="1"/>
  <c r="IW69" i="1"/>
  <c r="IX69" i="1"/>
  <c r="IY69" i="1"/>
  <c r="JA69" i="1"/>
  <c r="JB69" i="1"/>
  <c r="JC69" i="1"/>
  <c r="JD69" i="1"/>
  <c r="Z70" i="1"/>
  <c r="AA70" i="1"/>
  <c r="AB70" i="1"/>
  <c r="AC70" i="1"/>
  <c r="AD70" i="1"/>
  <c r="AE70" i="1"/>
  <c r="AF70" i="1"/>
  <c r="AH70" i="1"/>
  <c r="AI70" i="1"/>
  <c r="AK70" i="1"/>
  <c r="AL70" i="1"/>
  <c r="AO70" i="1"/>
  <c r="AP70" i="1"/>
  <c r="AQ70" i="1"/>
  <c r="AR70" i="1"/>
  <c r="AS70" i="1"/>
  <c r="AT70" i="1"/>
  <c r="AU70" i="1"/>
  <c r="AV70" i="1"/>
  <c r="AX70" i="1"/>
  <c r="AY70" i="1"/>
  <c r="AZ70" i="1"/>
  <c r="BA70" i="1"/>
  <c r="BB70" i="1"/>
  <c r="BE70" i="1"/>
  <c r="BF70" i="1"/>
  <c r="BG70" i="1"/>
  <c r="BH70" i="1"/>
  <c r="BI70" i="1"/>
  <c r="BJ70" i="1"/>
  <c r="BK70" i="1"/>
  <c r="BL70" i="1"/>
  <c r="BN70" i="1"/>
  <c r="BO70" i="1"/>
  <c r="BP70" i="1"/>
  <c r="BQ70" i="1"/>
  <c r="BR70" i="1"/>
  <c r="BU70" i="1"/>
  <c r="BV70" i="1"/>
  <c r="BW70" i="1"/>
  <c r="BY70" i="1"/>
  <c r="BZ70" i="1"/>
  <c r="CA70" i="1"/>
  <c r="CB70" i="1"/>
  <c r="CC70" i="1"/>
  <c r="CE70" i="1"/>
  <c r="CF70" i="1"/>
  <c r="CG70" i="1"/>
  <c r="CH70" i="1"/>
  <c r="CI70" i="1"/>
  <c r="CL70" i="1"/>
  <c r="CM70" i="1"/>
  <c r="CN70" i="1"/>
  <c r="CP70" i="1"/>
  <c r="CQ70" i="1"/>
  <c r="CR70" i="1"/>
  <c r="CS70" i="1"/>
  <c r="CT70" i="1"/>
  <c r="CV70" i="1"/>
  <c r="CX70" i="1"/>
  <c r="CY70" i="1"/>
  <c r="DA70" i="1"/>
  <c r="DB70" i="1"/>
  <c r="DD70" i="1"/>
  <c r="DE70" i="1"/>
  <c r="DF70" i="1"/>
  <c r="DG70" i="1"/>
  <c r="DH70" i="1"/>
  <c r="DI70" i="1"/>
  <c r="DJ70" i="1"/>
  <c r="DK70" i="1"/>
  <c r="DM70" i="1"/>
  <c r="DO70" i="1"/>
  <c r="DP70" i="1"/>
  <c r="DQ70" i="1"/>
  <c r="DR70" i="1"/>
  <c r="DT70" i="1"/>
  <c r="DU70" i="1"/>
  <c r="DV70" i="1"/>
  <c r="DW70" i="1"/>
  <c r="DX70" i="1"/>
  <c r="DY70" i="1"/>
  <c r="DZ70" i="1"/>
  <c r="EA70" i="1"/>
  <c r="ED70" i="1"/>
  <c r="EE70" i="1"/>
  <c r="EF70" i="1"/>
  <c r="EG70" i="1"/>
  <c r="EH70" i="1"/>
  <c r="EJ70" i="1"/>
  <c r="EK70" i="1"/>
  <c r="EL70" i="1"/>
  <c r="EM70" i="1"/>
  <c r="EO70" i="1"/>
  <c r="EP70" i="1"/>
  <c r="EQ70" i="1"/>
  <c r="ER70" i="1"/>
  <c r="EU70" i="1"/>
  <c r="EV70" i="1"/>
  <c r="EW70" i="1"/>
  <c r="EX70" i="1"/>
  <c r="EY70" i="1"/>
  <c r="FA70" i="1"/>
  <c r="FC70" i="1"/>
  <c r="FD70" i="1"/>
  <c r="FE70" i="1"/>
  <c r="FF70" i="1"/>
  <c r="FG70" i="1"/>
  <c r="FH70" i="1"/>
  <c r="FI70" i="1"/>
  <c r="FK70" i="1"/>
  <c r="FM70" i="1"/>
  <c r="FN70" i="1"/>
  <c r="FP70" i="1"/>
  <c r="FQ70" i="1"/>
  <c r="FS70" i="1"/>
  <c r="FT70" i="1"/>
  <c r="FU70" i="1"/>
  <c r="FW70" i="1"/>
  <c r="FY70" i="1"/>
  <c r="FZ70" i="1"/>
  <c r="GA70" i="1"/>
  <c r="GB70" i="1"/>
  <c r="GE70" i="1"/>
  <c r="GF70" i="1"/>
  <c r="GG70" i="1"/>
  <c r="GH70" i="1"/>
  <c r="GJ70" i="1"/>
  <c r="GL70" i="1"/>
  <c r="GM70" i="1"/>
  <c r="GN70" i="1"/>
  <c r="GO70" i="1"/>
  <c r="GQ70" i="1"/>
  <c r="GR70" i="1"/>
  <c r="GS70" i="1"/>
  <c r="GT70" i="1"/>
  <c r="GV70" i="1"/>
  <c r="GX70" i="1"/>
  <c r="GY70" i="1"/>
  <c r="GZ70" i="1"/>
  <c r="HA70" i="1"/>
  <c r="HC70" i="1"/>
  <c r="HD70" i="1"/>
  <c r="HE70" i="1"/>
  <c r="HG70" i="1"/>
  <c r="HH70" i="1"/>
  <c r="HI70" i="1"/>
  <c r="HJ70" i="1"/>
  <c r="HK70" i="1"/>
  <c r="HM70" i="1"/>
  <c r="HO70" i="1"/>
  <c r="HP70" i="1"/>
  <c r="HQ70" i="1"/>
  <c r="HR70" i="1"/>
  <c r="HT70" i="1"/>
  <c r="HU70" i="1"/>
  <c r="HV70" i="1"/>
  <c r="HW70" i="1"/>
  <c r="HX70" i="1"/>
  <c r="HY70" i="1"/>
  <c r="HZ70" i="1"/>
  <c r="IA70" i="1"/>
  <c r="ID70" i="1"/>
  <c r="IE70" i="1"/>
  <c r="IF70" i="1"/>
  <c r="IG70" i="1"/>
  <c r="IH70" i="1"/>
  <c r="IK70" i="1"/>
  <c r="IL70" i="1"/>
  <c r="IM70" i="1"/>
  <c r="IN70" i="1"/>
  <c r="IO70" i="1"/>
  <c r="IP70" i="1"/>
  <c r="IQ70" i="1"/>
  <c r="IR70" i="1"/>
  <c r="IT70" i="1"/>
  <c r="IV70" i="1"/>
  <c r="IW70" i="1"/>
  <c r="IX70" i="1"/>
  <c r="IY70" i="1"/>
  <c r="JA70" i="1"/>
  <c r="JB70" i="1"/>
  <c r="JC70" i="1"/>
  <c r="JD70" i="1"/>
  <c r="Z71" i="1"/>
  <c r="AA71" i="1"/>
  <c r="AB71" i="1"/>
  <c r="AC71" i="1"/>
  <c r="AD71" i="1"/>
  <c r="AE71" i="1"/>
  <c r="AF71" i="1"/>
  <c r="AH71" i="1"/>
  <c r="AI71" i="1"/>
  <c r="AK71" i="1"/>
  <c r="AL71" i="1"/>
  <c r="AO71" i="1"/>
  <c r="AP71" i="1"/>
  <c r="AQ71" i="1"/>
  <c r="AR71" i="1"/>
  <c r="AS71" i="1"/>
  <c r="AT71" i="1"/>
  <c r="AU71" i="1"/>
  <c r="AV71" i="1"/>
  <c r="AX71" i="1"/>
  <c r="AY71" i="1"/>
  <c r="AZ71" i="1"/>
  <c r="BA71" i="1"/>
  <c r="BB71" i="1"/>
  <c r="BE71" i="1"/>
  <c r="BF71" i="1"/>
  <c r="BG71" i="1"/>
  <c r="BH71" i="1"/>
  <c r="BI71" i="1"/>
  <c r="BJ71" i="1"/>
  <c r="BK71" i="1"/>
  <c r="BL71" i="1"/>
  <c r="BN71" i="1"/>
  <c r="BO71" i="1"/>
  <c r="BP71" i="1"/>
  <c r="BQ71" i="1"/>
  <c r="BR71" i="1"/>
  <c r="BU71" i="1"/>
  <c r="BV71" i="1"/>
  <c r="BW71" i="1"/>
  <c r="BY71" i="1"/>
  <c r="BZ71" i="1"/>
  <c r="CA71" i="1"/>
  <c r="CB71" i="1"/>
  <c r="CC71" i="1"/>
  <c r="CE71" i="1"/>
  <c r="CF71" i="1"/>
  <c r="CG71" i="1"/>
  <c r="CH71" i="1"/>
  <c r="CI71" i="1"/>
  <c r="CL71" i="1"/>
  <c r="CM71" i="1"/>
  <c r="CN71" i="1"/>
  <c r="CP71" i="1"/>
  <c r="CQ71" i="1"/>
  <c r="CR71" i="1"/>
  <c r="CS71" i="1"/>
  <c r="CT71" i="1"/>
  <c r="CV71" i="1"/>
  <c r="CX71" i="1"/>
  <c r="CY71" i="1"/>
  <c r="DA71" i="1"/>
  <c r="DB71" i="1"/>
  <c r="DD71" i="1"/>
  <c r="DE71" i="1"/>
  <c r="DF71" i="1"/>
  <c r="DG71" i="1"/>
  <c r="DH71" i="1"/>
  <c r="DI71" i="1"/>
  <c r="DJ71" i="1"/>
  <c r="DK71" i="1"/>
  <c r="DM71" i="1"/>
  <c r="DO71" i="1"/>
  <c r="DP71" i="1"/>
  <c r="DQ71" i="1"/>
  <c r="DR71" i="1"/>
  <c r="DT71" i="1"/>
  <c r="DU71" i="1"/>
  <c r="DV71" i="1"/>
  <c r="DW71" i="1"/>
  <c r="DX71" i="1"/>
  <c r="DY71" i="1"/>
  <c r="DZ71" i="1"/>
  <c r="EA71" i="1"/>
  <c r="ED71" i="1"/>
  <c r="EE71" i="1"/>
  <c r="EF71" i="1"/>
  <c r="EG71" i="1"/>
  <c r="EH71" i="1"/>
  <c r="EJ71" i="1"/>
  <c r="EK71" i="1"/>
  <c r="EL71" i="1"/>
  <c r="EM71" i="1"/>
  <c r="EO71" i="1"/>
  <c r="EP71" i="1"/>
  <c r="EQ71" i="1"/>
  <c r="ER71" i="1"/>
  <c r="EU71" i="1"/>
  <c r="EV71" i="1"/>
  <c r="EW71" i="1"/>
  <c r="EX71" i="1"/>
  <c r="EY71" i="1"/>
  <c r="FA71" i="1"/>
  <c r="FC71" i="1"/>
  <c r="FD71" i="1"/>
  <c r="FE71" i="1"/>
  <c r="FF71" i="1"/>
  <c r="FG71" i="1"/>
  <c r="FH71" i="1"/>
  <c r="FI71" i="1"/>
  <c r="FK71" i="1"/>
  <c r="FM71" i="1"/>
  <c r="FN71" i="1"/>
  <c r="FP71" i="1"/>
  <c r="FQ71" i="1"/>
  <c r="FS71" i="1"/>
  <c r="FT71" i="1"/>
  <c r="FU71" i="1"/>
  <c r="FW71" i="1"/>
  <c r="FY71" i="1"/>
  <c r="FZ71" i="1"/>
  <c r="GA71" i="1"/>
  <c r="GB71" i="1"/>
  <c r="GE71" i="1"/>
  <c r="GF71" i="1"/>
  <c r="GG71" i="1"/>
  <c r="GH71" i="1"/>
  <c r="GJ71" i="1"/>
  <c r="GL71" i="1"/>
  <c r="GM71" i="1"/>
  <c r="GN71" i="1"/>
  <c r="GO71" i="1"/>
  <c r="GQ71" i="1"/>
  <c r="GR71" i="1"/>
  <c r="GS71" i="1"/>
  <c r="GT71" i="1"/>
  <c r="GV71" i="1"/>
  <c r="GX71" i="1"/>
  <c r="GY71" i="1"/>
  <c r="GZ71" i="1"/>
  <c r="HA71" i="1"/>
  <c r="HC71" i="1"/>
  <c r="HD71" i="1"/>
  <c r="HE71" i="1"/>
  <c r="HG71" i="1"/>
  <c r="HH71" i="1"/>
  <c r="HI71" i="1"/>
  <c r="HJ71" i="1"/>
  <c r="HK71" i="1"/>
  <c r="HM71" i="1"/>
  <c r="HO71" i="1"/>
  <c r="HP71" i="1"/>
  <c r="HQ71" i="1"/>
  <c r="HR71" i="1"/>
  <c r="HT71" i="1"/>
  <c r="HU71" i="1"/>
  <c r="HV71" i="1"/>
  <c r="HW71" i="1"/>
  <c r="HX71" i="1"/>
  <c r="HY71" i="1"/>
  <c r="HZ71" i="1"/>
  <c r="IA71" i="1"/>
  <c r="ID71" i="1"/>
  <c r="IE71" i="1"/>
  <c r="IF71" i="1"/>
  <c r="IG71" i="1"/>
  <c r="IH71" i="1"/>
  <c r="IK71" i="1"/>
  <c r="IL71" i="1"/>
  <c r="IM71" i="1"/>
  <c r="IN71" i="1"/>
  <c r="IO71" i="1"/>
  <c r="IP71" i="1"/>
  <c r="IQ71" i="1"/>
  <c r="IR71" i="1"/>
  <c r="IT71" i="1"/>
  <c r="IV71" i="1"/>
  <c r="IW71" i="1"/>
  <c r="IX71" i="1"/>
  <c r="IY71" i="1"/>
  <c r="JA71" i="1"/>
  <c r="JB71" i="1"/>
  <c r="JC71" i="1"/>
  <c r="JD71" i="1"/>
  <c r="Z72" i="1"/>
  <c r="AA72" i="1"/>
  <c r="AB72" i="1"/>
  <c r="AC72" i="1"/>
  <c r="AD72" i="1"/>
  <c r="AE72" i="1"/>
  <c r="AF72" i="1"/>
  <c r="AH72" i="1"/>
  <c r="AI72" i="1"/>
  <c r="AK72" i="1"/>
  <c r="AL72" i="1"/>
  <c r="AO72" i="1"/>
  <c r="AP72" i="1"/>
  <c r="AQ72" i="1"/>
  <c r="AR72" i="1"/>
  <c r="AS72" i="1"/>
  <c r="AT72" i="1"/>
  <c r="AU72" i="1"/>
  <c r="AV72" i="1"/>
  <c r="AX72" i="1"/>
  <c r="AY72" i="1"/>
  <c r="AZ72" i="1"/>
  <c r="BA72" i="1"/>
  <c r="BB72" i="1"/>
  <c r="BE72" i="1"/>
  <c r="BF72" i="1"/>
  <c r="BG72" i="1"/>
  <c r="BH72" i="1"/>
  <c r="BI72" i="1"/>
  <c r="BJ72" i="1"/>
  <c r="BK72" i="1"/>
  <c r="BL72" i="1"/>
  <c r="BN72" i="1"/>
  <c r="BO72" i="1"/>
  <c r="BP72" i="1"/>
  <c r="BQ72" i="1"/>
  <c r="BR72" i="1"/>
  <c r="BU72" i="1"/>
  <c r="BV72" i="1"/>
  <c r="BW72" i="1"/>
  <c r="BY72" i="1"/>
  <c r="BZ72" i="1"/>
  <c r="CA72" i="1"/>
  <c r="CB72" i="1"/>
  <c r="CC72" i="1"/>
  <c r="CE72" i="1"/>
  <c r="CF72" i="1"/>
  <c r="CG72" i="1"/>
  <c r="CH72" i="1"/>
  <c r="CI72" i="1"/>
  <c r="CL72" i="1"/>
  <c r="CM72" i="1"/>
  <c r="CN72" i="1"/>
  <c r="CP72" i="1"/>
  <c r="CQ72" i="1"/>
  <c r="CR72" i="1"/>
  <c r="CS72" i="1"/>
  <c r="CT72" i="1"/>
  <c r="CV72" i="1"/>
  <c r="CX72" i="1"/>
  <c r="CY72" i="1"/>
  <c r="DA72" i="1"/>
  <c r="DB72" i="1"/>
  <c r="DD72" i="1"/>
  <c r="DE72" i="1"/>
  <c r="DF72" i="1"/>
  <c r="DG72" i="1"/>
  <c r="DH72" i="1"/>
  <c r="DI72" i="1"/>
  <c r="DJ72" i="1"/>
  <c r="DK72" i="1"/>
  <c r="DM72" i="1"/>
  <c r="DO72" i="1"/>
  <c r="DP72" i="1"/>
  <c r="DQ72" i="1"/>
  <c r="DR72" i="1"/>
  <c r="DT72" i="1"/>
  <c r="DU72" i="1"/>
  <c r="DV72" i="1"/>
  <c r="DW72" i="1"/>
  <c r="DX72" i="1"/>
  <c r="DY72" i="1"/>
  <c r="DZ72" i="1"/>
  <c r="EA72" i="1"/>
  <c r="ED72" i="1"/>
  <c r="EE72" i="1"/>
  <c r="EF72" i="1"/>
  <c r="EG72" i="1"/>
  <c r="EH72" i="1"/>
  <c r="EJ72" i="1"/>
  <c r="EK72" i="1"/>
  <c r="EL72" i="1"/>
  <c r="EM72" i="1"/>
  <c r="EO72" i="1"/>
  <c r="EP72" i="1"/>
  <c r="EQ72" i="1"/>
  <c r="ER72" i="1"/>
  <c r="EU72" i="1"/>
  <c r="EV72" i="1"/>
  <c r="EW72" i="1"/>
  <c r="EX72" i="1"/>
  <c r="EY72" i="1"/>
  <c r="FA72" i="1"/>
  <c r="FC72" i="1"/>
  <c r="FD72" i="1"/>
  <c r="FE72" i="1"/>
  <c r="FF72" i="1"/>
  <c r="FG72" i="1"/>
  <c r="FH72" i="1"/>
  <c r="FI72" i="1"/>
  <c r="FK72" i="1"/>
  <c r="FM72" i="1"/>
  <c r="FN72" i="1"/>
  <c r="FP72" i="1"/>
  <c r="FQ72" i="1"/>
  <c r="FS72" i="1"/>
  <c r="FT72" i="1"/>
  <c r="FU72" i="1"/>
  <c r="FW72" i="1"/>
  <c r="FY72" i="1"/>
  <c r="FZ72" i="1"/>
  <c r="GA72" i="1"/>
  <c r="GB72" i="1"/>
  <c r="GE72" i="1"/>
  <c r="GF72" i="1"/>
  <c r="GG72" i="1"/>
  <c r="GH72" i="1"/>
  <c r="GJ72" i="1"/>
  <c r="GL72" i="1"/>
  <c r="GM72" i="1"/>
  <c r="GN72" i="1"/>
  <c r="GO72" i="1"/>
  <c r="GQ72" i="1"/>
  <c r="GR72" i="1"/>
  <c r="GS72" i="1"/>
  <c r="GT72" i="1"/>
  <c r="GV72" i="1"/>
  <c r="GX72" i="1"/>
  <c r="GY72" i="1"/>
  <c r="GZ72" i="1"/>
  <c r="HA72" i="1"/>
  <c r="HC72" i="1"/>
  <c r="HD72" i="1"/>
  <c r="HE72" i="1"/>
  <c r="HG72" i="1"/>
  <c r="HH72" i="1"/>
  <c r="HI72" i="1"/>
  <c r="HJ72" i="1"/>
  <c r="HK72" i="1"/>
  <c r="HM72" i="1"/>
  <c r="HO72" i="1"/>
  <c r="HP72" i="1"/>
  <c r="HQ72" i="1"/>
  <c r="HR72" i="1"/>
  <c r="HT72" i="1"/>
  <c r="HU72" i="1"/>
  <c r="HV72" i="1"/>
  <c r="HW72" i="1"/>
  <c r="HX72" i="1"/>
  <c r="HY72" i="1"/>
  <c r="HZ72" i="1"/>
  <c r="IA72" i="1"/>
  <c r="ID72" i="1"/>
  <c r="IE72" i="1"/>
  <c r="IF72" i="1"/>
  <c r="IG72" i="1"/>
  <c r="IH72" i="1"/>
  <c r="IK72" i="1"/>
  <c r="IL72" i="1"/>
  <c r="IM72" i="1"/>
  <c r="IN72" i="1"/>
  <c r="IO72" i="1"/>
  <c r="IP72" i="1"/>
  <c r="IQ72" i="1"/>
  <c r="IR72" i="1"/>
  <c r="IT72" i="1"/>
  <c r="IV72" i="1"/>
  <c r="IW72" i="1"/>
  <c r="IX72" i="1"/>
  <c r="IY72" i="1"/>
  <c r="JA72" i="1"/>
  <c r="JB72" i="1"/>
  <c r="JC72" i="1"/>
  <c r="JD72" i="1"/>
  <c r="Z73" i="1"/>
  <c r="AA73" i="1"/>
  <c r="AB73" i="1"/>
  <c r="AC73" i="1"/>
  <c r="AD73" i="1"/>
  <c r="AE73" i="1"/>
  <c r="AF73" i="1"/>
  <c r="AH73" i="1"/>
  <c r="AI73" i="1"/>
  <c r="AK73" i="1"/>
  <c r="AL73" i="1"/>
  <c r="AO73" i="1"/>
  <c r="AP73" i="1"/>
  <c r="AQ73" i="1"/>
  <c r="AR73" i="1"/>
  <c r="AS73" i="1"/>
  <c r="AT73" i="1"/>
  <c r="AU73" i="1"/>
  <c r="AV73" i="1"/>
  <c r="AX73" i="1"/>
  <c r="AY73" i="1"/>
  <c r="AZ73" i="1"/>
  <c r="BA73" i="1"/>
  <c r="BB73" i="1"/>
  <c r="BE73" i="1"/>
  <c r="BF73" i="1"/>
  <c r="BG73" i="1"/>
  <c r="BH73" i="1"/>
  <c r="BI73" i="1"/>
  <c r="BJ73" i="1"/>
  <c r="BK73" i="1"/>
  <c r="BL73" i="1"/>
  <c r="BN73" i="1"/>
  <c r="BO73" i="1"/>
  <c r="BP73" i="1"/>
  <c r="BQ73" i="1"/>
  <c r="BR73" i="1"/>
  <c r="BU73" i="1"/>
  <c r="BV73" i="1"/>
  <c r="BW73" i="1"/>
  <c r="BY73" i="1"/>
  <c r="BZ73" i="1"/>
  <c r="CA73" i="1"/>
  <c r="CB73" i="1"/>
  <c r="CC73" i="1"/>
  <c r="CE73" i="1"/>
  <c r="CF73" i="1"/>
  <c r="CG73" i="1"/>
  <c r="CH73" i="1"/>
  <c r="CI73" i="1"/>
  <c r="CL73" i="1"/>
  <c r="CM73" i="1"/>
  <c r="CN73" i="1"/>
  <c r="CP73" i="1"/>
  <c r="CQ73" i="1"/>
  <c r="CR73" i="1"/>
  <c r="CS73" i="1"/>
  <c r="CT73" i="1"/>
  <c r="CV73" i="1"/>
  <c r="CX73" i="1"/>
  <c r="CY73" i="1"/>
  <c r="DA73" i="1"/>
  <c r="DB73" i="1"/>
  <c r="DD73" i="1"/>
  <c r="DE73" i="1"/>
  <c r="DF73" i="1"/>
  <c r="DG73" i="1"/>
  <c r="DH73" i="1"/>
  <c r="DI73" i="1"/>
  <c r="DJ73" i="1"/>
  <c r="DK73" i="1"/>
  <c r="DM73" i="1"/>
  <c r="DO73" i="1"/>
  <c r="DP73" i="1"/>
  <c r="DQ73" i="1"/>
  <c r="DR73" i="1"/>
  <c r="DT73" i="1"/>
  <c r="DU73" i="1"/>
  <c r="DV73" i="1"/>
  <c r="DW73" i="1"/>
  <c r="DX73" i="1"/>
  <c r="DY73" i="1"/>
  <c r="DZ73" i="1"/>
  <c r="EA73" i="1"/>
  <c r="ED73" i="1"/>
  <c r="EE73" i="1"/>
  <c r="EF73" i="1"/>
  <c r="EG73" i="1"/>
  <c r="EH73" i="1"/>
  <c r="EJ73" i="1"/>
  <c r="EK73" i="1"/>
  <c r="EL73" i="1"/>
  <c r="EM73" i="1"/>
  <c r="EO73" i="1"/>
  <c r="EP73" i="1"/>
  <c r="EQ73" i="1"/>
  <c r="ER73" i="1"/>
  <c r="EU73" i="1"/>
  <c r="EV73" i="1"/>
  <c r="EW73" i="1"/>
  <c r="EX73" i="1"/>
  <c r="EY73" i="1"/>
  <c r="FA73" i="1"/>
  <c r="FC73" i="1"/>
  <c r="FD73" i="1"/>
  <c r="FE73" i="1"/>
  <c r="FF73" i="1"/>
  <c r="FG73" i="1"/>
  <c r="FH73" i="1"/>
  <c r="FI73" i="1"/>
  <c r="FK73" i="1"/>
  <c r="FM73" i="1"/>
  <c r="FN73" i="1"/>
  <c r="FP73" i="1"/>
  <c r="FQ73" i="1"/>
  <c r="FS73" i="1"/>
  <c r="FT73" i="1"/>
  <c r="FU73" i="1"/>
  <c r="FW73" i="1"/>
  <c r="FY73" i="1"/>
  <c r="FZ73" i="1"/>
  <c r="GA73" i="1"/>
  <c r="GB73" i="1"/>
  <c r="GE73" i="1"/>
  <c r="GF73" i="1"/>
  <c r="GG73" i="1"/>
  <c r="GH73" i="1"/>
  <c r="GJ73" i="1"/>
  <c r="GL73" i="1"/>
  <c r="GM73" i="1"/>
  <c r="GN73" i="1"/>
  <c r="GO73" i="1"/>
  <c r="GQ73" i="1"/>
  <c r="GR73" i="1"/>
  <c r="GS73" i="1"/>
  <c r="GT73" i="1"/>
  <c r="GV73" i="1"/>
  <c r="GX73" i="1"/>
  <c r="GY73" i="1"/>
  <c r="GZ73" i="1"/>
  <c r="HA73" i="1"/>
  <c r="HC73" i="1"/>
  <c r="HD73" i="1"/>
  <c r="HE73" i="1"/>
  <c r="HG73" i="1"/>
  <c r="HH73" i="1"/>
  <c r="HI73" i="1"/>
  <c r="HJ73" i="1"/>
  <c r="HK73" i="1"/>
  <c r="HM73" i="1"/>
  <c r="HO73" i="1"/>
  <c r="HP73" i="1"/>
  <c r="HQ73" i="1"/>
  <c r="HR73" i="1"/>
  <c r="HT73" i="1"/>
  <c r="HU73" i="1"/>
  <c r="HV73" i="1"/>
  <c r="HW73" i="1"/>
  <c r="HX73" i="1"/>
  <c r="HY73" i="1"/>
  <c r="HZ73" i="1"/>
  <c r="IA73" i="1"/>
  <c r="ID73" i="1"/>
  <c r="IE73" i="1"/>
  <c r="IF73" i="1"/>
  <c r="IG73" i="1"/>
  <c r="IH73" i="1"/>
  <c r="IK73" i="1"/>
  <c r="IL73" i="1"/>
  <c r="IM73" i="1"/>
  <c r="IN73" i="1"/>
  <c r="IO73" i="1"/>
  <c r="IP73" i="1"/>
  <c r="IQ73" i="1"/>
  <c r="IR73" i="1"/>
  <c r="IT73" i="1"/>
  <c r="IV73" i="1"/>
  <c r="IW73" i="1"/>
  <c r="IX73" i="1"/>
  <c r="IY73" i="1"/>
  <c r="JA73" i="1"/>
  <c r="JB73" i="1"/>
  <c r="JC73" i="1"/>
  <c r="JD73" i="1"/>
  <c r="Z74" i="1"/>
  <c r="AA74" i="1"/>
  <c r="AB74" i="1"/>
  <c r="AC74" i="1"/>
  <c r="AD74" i="1"/>
  <c r="AE74" i="1"/>
  <c r="AF74" i="1"/>
  <c r="AH74" i="1"/>
  <c r="AI74" i="1"/>
  <c r="AK74" i="1"/>
  <c r="AL74" i="1"/>
  <c r="AO74" i="1"/>
  <c r="AP74" i="1"/>
  <c r="AQ74" i="1"/>
  <c r="AR74" i="1"/>
  <c r="AS74" i="1"/>
  <c r="AT74" i="1"/>
  <c r="AU74" i="1"/>
  <c r="AV74" i="1"/>
  <c r="AX74" i="1"/>
  <c r="AY74" i="1"/>
  <c r="AZ74" i="1"/>
  <c r="BA74" i="1"/>
  <c r="BB74" i="1"/>
  <c r="BE74" i="1"/>
  <c r="BF74" i="1"/>
  <c r="BG74" i="1"/>
  <c r="BH74" i="1"/>
  <c r="BI74" i="1"/>
  <c r="BJ74" i="1"/>
  <c r="BK74" i="1"/>
  <c r="BL74" i="1"/>
  <c r="BN74" i="1"/>
  <c r="BO74" i="1"/>
  <c r="BP74" i="1"/>
  <c r="BQ74" i="1"/>
  <c r="BR74" i="1"/>
  <c r="BU74" i="1"/>
  <c r="BV74" i="1"/>
  <c r="BW74" i="1"/>
  <c r="BY74" i="1"/>
  <c r="BZ74" i="1"/>
  <c r="CA74" i="1"/>
  <c r="CB74" i="1"/>
  <c r="CC74" i="1"/>
  <c r="CE74" i="1"/>
  <c r="CF74" i="1"/>
  <c r="CG74" i="1"/>
  <c r="CH74" i="1"/>
  <c r="CI74" i="1"/>
  <c r="CL74" i="1"/>
  <c r="CM74" i="1"/>
  <c r="CN74" i="1"/>
  <c r="CP74" i="1"/>
  <c r="CQ74" i="1"/>
  <c r="CR74" i="1"/>
  <c r="CS74" i="1"/>
  <c r="CT74" i="1"/>
  <c r="CV74" i="1"/>
  <c r="CX74" i="1"/>
  <c r="CY74" i="1"/>
  <c r="DA74" i="1"/>
  <c r="DB74" i="1"/>
  <c r="DD74" i="1"/>
  <c r="DE74" i="1"/>
  <c r="DF74" i="1"/>
  <c r="DG74" i="1"/>
  <c r="DH74" i="1"/>
  <c r="DI74" i="1"/>
  <c r="DJ74" i="1"/>
  <c r="DK74" i="1"/>
  <c r="DM74" i="1"/>
  <c r="DO74" i="1"/>
  <c r="DP74" i="1"/>
  <c r="DQ74" i="1"/>
  <c r="DR74" i="1"/>
  <c r="DT74" i="1"/>
  <c r="DU74" i="1"/>
  <c r="DV74" i="1"/>
  <c r="DW74" i="1"/>
  <c r="DX74" i="1"/>
  <c r="DY74" i="1"/>
  <c r="DZ74" i="1"/>
  <c r="EA74" i="1"/>
  <c r="ED74" i="1"/>
  <c r="EE74" i="1"/>
  <c r="EF74" i="1"/>
  <c r="EG74" i="1"/>
  <c r="EH74" i="1"/>
  <c r="EJ74" i="1"/>
  <c r="EK74" i="1"/>
  <c r="EL74" i="1"/>
  <c r="EM74" i="1"/>
  <c r="EO74" i="1"/>
  <c r="EP74" i="1"/>
  <c r="EQ74" i="1"/>
  <c r="ER74" i="1"/>
  <c r="EU74" i="1"/>
  <c r="EV74" i="1"/>
  <c r="EW74" i="1"/>
  <c r="EX74" i="1"/>
  <c r="EY74" i="1"/>
  <c r="FA74" i="1"/>
  <c r="FC74" i="1"/>
  <c r="FD74" i="1"/>
  <c r="FE74" i="1"/>
  <c r="FF74" i="1"/>
  <c r="FG74" i="1"/>
  <c r="FH74" i="1"/>
  <c r="FI74" i="1"/>
  <c r="FK74" i="1"/>
  <c r="FM74" i="1"/>
  <c r="FN74" i="1"/>
  <c r="FP74" i="1"/>
  <c r="FQ74" i="1"/>
  <c r="FS74" i="1"/>
  <c r="FT74" i="1"/>
  <c r="FU74" i="1"/>
  <c r="FW74" i="1"/>
  <c r="FY74" i="1"/>
  <c r="FZ74" i="1"/>
  <c r="GA74" i="1"/>
  <c r="GB74" i="1"/>
  <c r="GE74" i="1"/>
  <c r="GF74" i="1"/>
  <c r="GG74" i="1"/>
  <c r="GH74" i="1"/>
  <c r="GJ74" i="1"/>
  <c r="GL74" i="1"/>
  <c r="GM74" i="1"/>
  <c r="GN74" i="1"/>
  <c r="GO74" i="1"/>
  <c r="GQ74" i="1"/>
  <c r="GR74" i="1"/>
  <c r="GS74" i="1"/>
  <c r="GT74" i="1"/>
  <c r="GV74" i="1"/>
  <c r="GX74" i="1"/>
  <c r="GY74" i="1"/>
  <c r="GZ74" i="1"/>
  <c r="HA74" i="1"/>
  <c r="HC74" i="1"/>
  <c r="HD74" i="1"/>
  <c r="HE74" i="1"/>
  <c r="HG74" i="1"/>
  <c r="HH74" i="1"/>
  <c r="HI74" i="1"/>
  <c r="HJ74" i="1"/>
  <c r="HK74" i="1"/>
  <c r="HM74" i="1"/>
  <c r="HO74" i="1"/>
  <c r="HP74" i="1"/>
  <c r="HQ74" i="1"/>
  <c r="HR74" i="1"/>
  <c r="HT74" i="1"/>
  <c r="HU74" i="1"/>
  <c r="HV74" i="1"/>
  <c r="HW74" i="1"/>
  <c r="HX74" i="1"/>
  <c r="HY74" i="1"/>
  <c r="HZ74" i="1"/>
  <c r="IA74" i="1"/>
  <c r="ID74" i="1"/>
  <c r="IE74" i="1"/>
  <c r="IF74" i="1"/>
  <c r="IG74" i="1"/>
  <c r="IH74" i="1"/>
  <c r="IK74" i="1"/>
  <c r="IL74" i="1"/>
  <c r="IM74" i="1"/>
  <c r="IN74" i="1"/>
  <c r="IO74" i="1"/>
  <c r="IP74" i="1"/>
  <c r="IQ74" i="1"/>
  <c r="IR74" i="1"/>
  <c r="IT74" i="1"/>
  <c r="IV74" i="1"/>
  <c r="IW74" i="1"/>
  <c r="IX74" i="1"/>
  <c r="IY74" i="1"/>
  <c r="JA74" i="1"/>
  <c r="JB74" i="1"/>
  <c r="JC74" i="1"/>
  <c r="JD74" i="1"/>
  <c r="AA75" i="1"/>
  <c r="AB75" i="1"/>
  <c r="AC75" i="1"/>
  <c r="AD75" i="1"/>
  <c r="AE75" i="1"/>
  <c r="AF75" i="1"/>
  <c r="AH75" i="1"/>
  <c r="AI75" i="1"/>
  <c r="AK75" i="1"/>
  <c r="AL75" i="1"/>
  <c r="AO75" i="1"/>
  <c r="AP75" i="1"/>
  <c r="AQ75" i="1"/>
  <c r="AR75" i="1"/>
  <c r="AS75" i="1"/>
  <c r="AT75" i="1"/>
  <c r="AU75" i="1"/>
  <c r="AV75" i="1"/>
  <c r="AX75" i="1"/>
  <c r="AY75" i="1"/>
  <c r="AZ75" i="1"/>
  <c r="BA75" i="1"/>
  <c r="BB75" i="1"/>
  <c r="BE75" i="1"/>
  <c r="BF75" i="1"/>
  <c r="BG75" i="1"/>
  <c r="BH75" i="1"/>
  <c r="BI75" i="1"/>
  <c r="BJ75" i="1"/>
  <c r="BK75" i="1"/>
  <c r="BL75" i="1"/>
  <c r="BN75" i="1"/>
  <c r="BO75" i="1"/>
  <c r="BP75" i="1"/>
  <c r="BQ75" i="1"/>
  <c r="BR75" i="1"/>
  <c r="BU75" i="1"/>
  <c r="BV75" i="1"/>
  <c r="BW75" i="1"/>
  <c r="BY75" i="1"/>
  <c r="BZ75" i="1"/>
  <c r="CA75" i="1"/>
  <c r="CB75" i="1"/>
  <c r="CC75" i="1"/>
  <c r="CE75" i="1"/>
  <c r="CF75" i="1"/>
  <c r="CG75" i="1"/>
  <c r="CH75" i="1"/>
  <c r="CI75" i="1"/>
  <c r="CL75" i="1"/>
  <c r="CM75" i="1"/>
  <c r="CN75" i="1"/>
  <c r="CP75" i="1"/>
  <c r="CQ75" i="1"/>
  <c r="CR75" i="1"/>
  <c r="CS75" i="1"/>
  <c r="CT75" i="1"/>
  <c r="CV75" i="1"/>
  <c r="CX75" i="1"/>
  <c r="CY75" i="1"/>
  <c r="DA75" i="1"/>
  <c r="DB75" i="1"/>
  <c r="DD75" i="1"/>
  <c r="DE75" i="1"/>
  <c r="DF75" i="1"/>
  <c r="DG75" i="1"/>
  <c r="DH75" i="1"/>
  <c r="DI75" i="1"/>
  <c r="DJ75" i="1"/>
  <c r="DK75" i="1"/>
  <c r="DM75" i="1"/>
  <c r="DO75" i="1"/>
  <c r="DP75" i="1"/>
  <c r="DQ75" i="1"/>
  <c r="DR75" i="1"/>
  <c r="DT75" i="1"/>
  <c r="DU75" i="1"/>
  <c r="DV75" i="1"/>
  <c r="DW75" i="1"/>
  <c r="DX75" i="1"/>
  <c r="DY75" i="1"/>
  <c r="DZ75" i="1"/>
  <c r="EA75" i="1"/>
  <c r="ED75" i="1"/>
  <c r="EE75" i="1"/>
  <c r="EF75" i="1"/>
  <c r="EG75" i="1"/>
  <c r="EH75" i="1"/>
  <c r="EJ75" i="1"/>
  <c r="EK75" i="1"/>
  <c r="EL75" i="1"/>
  <c r="EM75" i="1"/>
  <c r="EO75" i="1"/>
  <c r="EP75" i="1"/>
  <c r="EQ75" i="1"/>
  <c r="ER75" i="1"/>
  <c r="EU75" i="1"/>
  <c r="EV75" i="1"/>
  <c r="EW75" i="1"/>
  <c r="EX75" i="1"/>
  <c r="EY75" i="1"/>
  <c r="FA75" i="1"/>
  <c r="FC75" i="1"/>
  <c r="FD75" i="1"/>
  <c r="FE75" i="1"/>
  <c r="FF75" i="1"/>
  <c r="FG75" i="1"/>
  <c r="FH75" i="1"/>
  <c r="FI75" i="1"/>
  <c r="FK75" i="1"/>
  <c r="FM75" i="1"/>
  <c r="FN75" i="1"/>
  <c r="FP75" i="1"/>
  <c r="FQ75" i="1"/>
  <c r="FS75" i="1"/>
  <c r="FT75" i="1"/>
  <c r="FU75" i="1"/>
  <c r="FW75" i="1"/>
  <c r="FY75" i="1"/>
  <c r="FZ75" i="1"/>
  <c r="GA75" i="1"/>
  <c r="GB75" i="1"/>
  <c r="GE75" i="1"/>
  <c r="GF75" i="1"/>
  <c r="GG75" i="1"/>
  <c r="GH75" i="1"/>
  <c r="GJ75" i="1"/>
  <c r="GL75" i="1"/>
  <c r="GM75" i="1"/>
  <c r="GN75" i="1"/>
  <c r="GO75" i="1"/>
  <c r="GQ75" i="1"/>
  <c r="GR75" i="1"/>
  <c r="GS75" i="1"/>
  <c r="GT75" i="1"/>
  <c r="GV75" i="1"/>
  <c r="GX75" i="1"/>
  <c r="GY75" i="1"/>
  <c r="GZ75" i="1"/>
  <c r="HA75" i="1"/>
  <c r="HC75" i="1"/>
  <c r="HD75" i="1"/>
  <c r="HE75" i="1"/>
  <c r="HG75" i="1"/>
  <c r="HH75" i="1"/>
  <c r="HI75" i="1"/>
  <c r="HJ75" i="1"/>
  <c r="HK75" i="1"/>
  <c r="HM75" i="1"/>
  <c r="HO75" i="1"/>
  <c r="HP75" i="1"/>
  <c r="HQ75" i="1"/>
  <c r="HR75" i="1"/>
  <c r="HT75" i="1"/>
  <c r="HU75" i="1"/>
  <c r="HV75" i="1"/>
  <c r="HW75" i="1"/>
  <c r="HX75" i="1"/>
  <c r="HY75" i="1"/>
  <c r="HZ75" i="1"/>
  <c r="IA75" i="1"/>
  <c r="ID75" i="1"/>
  <c r="IE75" i="1"/>
  <c r="IF75" i="1"/>
  <c r="IG75" i="1"/>
  <c r="IH75" i="1"/>
  <c r="IK75" i="1"/>
  <c r="IL75" i="1"/>
  <c r="IM75" i="1"/>
  <c r="IN75" i="1"/>
  <c r="IO75" i="1"/>
  <c r="IP75" i="1"/>
  <c r="IQ75" i="1"/>
  <c r="IR75" i="1"/>
  <c r="IT75" i="1"/>
  <c r="IV75" i="1"/>
  <c r="IW75" i="1"/>
  <c r="IX75" i="1"/>
  <c r="IY75" i="1"/>
  <c r="JA75" i="1"/>
  <c r="JB75" i="1"/>
  <c r="JC75" i="1"/>
  <c r="JD75" i="1"/>
  <c r="AA53" i="1" l="1"/>
  <c r="AB53" i="1"/>
  <c r="AC53" i="1"/>
  <c r="AD53" i="1"/>
  <c r="AE53" i="1"/>
  <c r="AF53" i="1"/>
  <c r="AH53" i="1"/>
  <c r="AI53" i="1"/>
  <c r="AK53" i="1"/>
  <c r="AL53" i="1"/>
  <c r="AO53" i="1"/>
  <c r="AP53" i="1"/>
  <c r="AQ53" i="1"/>
  <c r="AR53" i="1"/>
  <c r="AS53" i="1"/>
  <c r="AT53" i="1"/>
  <c r="AU53" i="1"/>
  <c r="AV53" i="1"/>
  <c r="AX53" i="1"/>
  <c r="AY53" i="1"/>
  <c r="AZ53" i="1"/>
  <c r="BA53" i="1"/>
  <c r="BB53" i="1"/>
  <c r="BE53" i="1"/>
  <c r="BF53" i="1"/>
  <c r="BG53" i="1"/>
  <c r="BH53" i="1"/>
  <c r="BI53" i="1"/>
  <c r="BJ53" i="1"/>
  <c r="BK53" i="1"/>
  <c r="BL53" i="1"/>
  <c r="BN53" i="1"/>
  <c r="BO53" i="1"/>
  <c r="BP53" i="1"/>
  <c r="BQ53" i="1"/>
  <c r="BR53" i="1"/>
  <c r="BU53" i="1"/>
  <c r="BV53" i="1"/>
  <c r="BW53" i="1"/>
  <c r="BY53" i="1"/>
  <c r="BZ53" i="1"/>
  <c r="CA53" i="1"/>
  <c r="CB53" i="1"/>
  <c r="CC53" i="1"/>
  <c r="CE53" i="1"/>
  <c r="CF53" i="1"/>
  <c r="CG53" i="1"/>
  <c r="CH53" i="1"/>
  <c r="CI53" i="1"/>
  <c r="CL53" i="1"/>
  <c r="CM53" i="1"/>
  <c r="CN53" i="1"/>
  <c r="CP53" i="1"/>
  <c r="CQ53" i="1"/>
  <c r="CR53" i="1"/>
  <c r="CS53" i="1"/>
  <c r="CT53" i="1"/>
  <c r="CV53" i="1"/>
  <c r="CX53" i="1"/>
  <c r="CY53" i="1"/>
  <c r="DA53" i="1"/>
  <c r="DB53" i="1"/>
  <c r="DD53" i="1"/>
  <c r="DE53" i="1"/>
  <c r="DF53" i="1"/>
  <c r="DG53" i="1"/>
  <c r="DH53" i="1"/>
  <c r="DI53" i="1"/>
  <c r="DJ53" i="1"/>
  <c r="DK53" i="1"/>
  <c r="DM53" i="1"/>
  <c r="DO53" i="1"/>
  <c r="DP53" i="1"/>
  <c r="DQ53" i="1"/>
  <c r="DR53" i="1"/>
  <c r="DT53" i="1"/>
  <c r="DU53" i="1"/>
  <c r="DV53" i="1"/>
  <c r="DW53" i="1"/>
  <c r="DX53" i="1"/>
  <c r="DY53" i="1"/>
  <c r="DZ53" i="1"/>
  <c r="EA53" i="1"/>
  <c r="ED53" i="1"/>
  <c r="EE53" i="1"/>
  <c r="EF53" i="1"/>
  <c r="EG53" i="1"/>
  <c r="EH53" i="1"/>
  <c r="EJ53" i="1"/>
  <c r="EK53" i="1"/>
  <c r="EL53" i="1"/>
  <c r="EM53" i="1"/>
  <c r="EO53" i="1"/>
  <c r="EP53" i="1"/>
  <c r="EQ53" i="1"/>
  <c r="ER53" i="1"/>
  <c r="EU53" i="1"/>
  <c r="EV53" i="1"/>
  <c r="EW53" i="1"/>
  <c r="EX53" i="1"/>
  <c r="EY53" i="1"/>
  <c r="FA53" i="1"/>
  <c r="FC53" i="1"/>
  <c r="FD53" i="1"/>
  <c r="FE53" i="1"/>
  <c r="FF53" i="1"/>
  <c r="FG53" i="1"/>
  <c r="FH53" i="1"/>
  <c r="FI53" i="1"/>
  <c r="FK53" i="1"/>
  <c r="FM53" i="1"/>
  <c r="FN53" i="1"/>
  <c r="FP53" i="1"/>
  <c r="FQ53" i="1"/>
  <c r="FS53" i="1"/>
  <c r="FT53" i="1"/>
  <c r="FU53" i="1"/>
  <c r="FW53" i="1"/>
  <c r="FY53" i="1"/>
  <c r="FZ53" i="1"/>
  <c r="GA53" i="1"/>
  <c r="GB53" i="1"/>
  <c r="GE53" i="1"/>
  <c r="GF53" i="1"/>
  <c r="GG53" i="1"/>
  <c r="GH53" i="1"/>
  <c r="GJ53" i="1"/>
  <c r="GL53" i="1"/>
  <c r="GM53" i="1"/>
  <c r="GN53" i="1"/>
  <c r="GO53" i="1"/>
  <c r="GQ53" i="1"/>
  <c r="GR53" i="1"/>
  <c r="GS53" i="1"/>
  <c r="GT53" i="1"/>
  <c r="GV53" i="1"/>
  <c r="GX53" i="1"/>
  <c r="GY53" i="1"/>
  <c r="GZ53" i="1"/>
  <c r="HA53" i="1"/>
  <c r="HC53" i="1"/>
  <c r="HD53" i="1"/>
  <c r="HE53" i="1"/>
  <c r="HG53" i="1"/>
  <c r="HH53" i="1"/>
  <c r="HI53" i="1"/>
  <c r="HJ53" i="1"/>
  <c r="HK53" i="1"/>
  <c r="HM53" i="1"/>
  <c r="HO53" i="1"/>
  <c r="HP53" i="1"/>
  <c r="HQ53" i="1"/>
  <c r="HR53" i="1"/>
  <c r="HT53" i="1"/>
  <c r="HU53" i="1"/>
  <c r="HV53" i="1"/>
  <c r="HW53" i="1"/>
  <c r="HX53" i="1"/>
  <c r="HY53" i="1"/>
  <c r="HZ53" i="1"/>
  <c r="IA53" i="1"/>
  <c r="ID53" i="1"/>
  <c r="IE53" i="1"/>
  <c r="IF53" i="1"/>
  <c r="IG53" i="1"/>
  <c r="IH53" i="1"/>
  <c r="IK53" i="1"/>
  <c r="IL53" i="1"/>
  <c r="IM53" i="1"/>
  <c r="IN53" i="1"/>
  <c r="IO53" i="1"/>
  <c r="IP53" i="1"/>
  <c r="IQ53" i="1"/>
  <c r="IR53" i="1"/>
  <c r="IT53" i="1"/>
  <c r="IV53" i="1"/>
  <c r="IW53" i="1"/>
  <c r="IX53" i="1"/>
  <c r="IY53" i="1"/>
  <c r="JA53" i="1"/>
  <c r="JB53" i="1"/>
  <c r="JC53" i="1"/>
  <c r="JD53" i="1"/>
  <c r="Z75" i="1"/>
  <c r="Z53" i="1"/>
  <c r="V47" i="1"/>
  <c r="V48" i="1"/>
  <c r="V49" i="1"/>
  <c r="V50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4" i="1"/>
  <c r="E47" i="1"/>
  <c r="E48" i="1"/>
  <c r="E5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" i="1"/>
</calcChain>
</file>

<file path=xl/sharedStrings.xml><?xml version="1.0" encoding="utf-8"?>
<sst xmlns="http://schemas.openxmlformats.org/spreadsheetml/2006/main" count="5654" uniqueCount="751">
  <si>
    <t xml:space="preserve">90 godz. </t>
  </si>
  <si>
    <t>10 x 6 godz,</t>
  </si>
  <si>
    <t>10 dni</t>
  </si>
  <si>
    <t>50 godz</t>
  </si>
  <si>
    <t>grupa</t>
  </si>
  <si>
    <t>poniedziałek</t>
  </si>
  <si>
    <t>wtorek</t>
  </si>
  <si>
    <t>środa</t>
  </si>
  <si>
    <t>czwartek</t>
  </si>
  <si>
    <t>piątek</t>
  </si>
  <si>
    <t xml:space="preserve"> 5 x 6 godz</t>
  </si>
  <si>
    <t xml:space="preserve">5 dni </t>
  </si>
  <si>
    <t xml:space="preserve">ch wew 
</t>
  </si>
  <si>
    <t xml:space="preserve">chir  7X45
</t>
  </si>
  <si>
    <t xml:space="preserve">gin i poł 7x45
</t>
  </si>
  <si>
    <t xml:space="preserve">psych 7x45
</t>
  </si>
  <si>
    <t xml:space="preserve">med. Rat CSM
</t>
  </si>
  <si>
    <t xml:space="preserve">med. Rat SOR
</t>
  </si>
  <si>
    <t xml:space="preserve">med. Rodz. 7x45
</t>
  </si>
  <si>
    <t>stacjonarne</t>
  </si>
  <si>
    <t>niestacjonarne</t>
  </si>
  <si>
    <t>gin. i poł.</t>
  </si>
  <si>
    <t>ped</t>
  </si>
  <si>
    <t>psych</t>
  </si>
  <si>
    <t>chir nacz</t>
  </si>
  <si>
    <t xml:space="preserve">chir </t>
  </si>
  <si>
    <t>chw endo</t>
  </si>
  <si>
    <t>chw pulmo</t>
  </si>
  <si>
    <t>chw kardio mswia</t>
  </si>
  <si>
    <t>chw MSWiA</t>
  </si>
  <si>
    <t>chw kardio ksw2</t>
  </si>
  <si>
    <t>chw reum</t>
  </si>
  <si>
    <t>chw nefro</t>
  </si>
  <si>
    <t>chir dzieci</t>
  </si>
  <si>
    <t>chir onko</t>
  </si>
  <si>
    <t>chir ogólna</t>
  </si>
  <si>
    <t>chir torako</t>
  </si>
  <si>
    <t>med. Rodzinna</t>
  </si>
  <si>
    <t>med. Rat</t>
  </si>
  <si>
    <t>med. Rat SOR</t>
  </si>
  <si>
    <t xml:space="preserve">ch wew </t>
  </si>
  <si>
    <t>chw gast</t>
  </si>
  <si>
    <t xml:space="preserve">ped  5X45
</t>
  </si>
  <si>
    <t xml:space="preserve">chir  6X45
</t>
  </si>
  <si>
    <t>6 dni</t>
  </si>
  <si>
    <t>ch wew HEMATO 6x45</t>
  </si>
  <si>
    <t>40 godz</t>
  </si>
  <si>
    <t>Psychiatria</t>
  </si>
  <si>
    <t>Machała Piotr lek</t>
  </si>
  <si>
    <t>Mazurkiewicz Dariusz dr</t>
  </si>
  <si>
    <t>Ławiński Jakub lek</t>
  </si>
  <si>
    <t>Łobejko Łukasz lek</t>
  </si>
  <si>
    <t>Kwieciński Wojciech lek</t>
  </si>
  <si>
    <t>Sołowiej Mateusz lek</t>
  </si>
  <si>
    <t>Oddział Psychiatryczny, Samodzielny Publiczny Zespół Opieki Zdrowotnej w Leżajsku</t>
  </si>
  <si>
    <t>Dąbek Natalia lek</t>
  </si>
  <si>
    <t>Domin Agnieszka dr</t>
  </si>
  <si>
    <t>Drachal Elżbieta  lek</t>
  </si>
  <si>
    <t>Dudek Beata lek</t>
  </si>
  <si>
    <t>Gramatyka- Drążek Ewa lek</t>
  </si>
  <si>
    <t>Jakubek-Kipa Katarzyna lek</t>
  </si>
  <si>
    <t>Kanik Andrzej lek</t>
  </si>
  <si>
    <t>Kazała Katarzyna lek</t>
  </si>
  <si>
    <t>Łukaszek-Kolasa Aleksandra lek</t>
  </si>
  <si>
    <t>Stefańska Małgorzata dr</t>
  </si>
  <si>
    <t>Wiącek Katarzyna lek</t>
  </si>
  <si>
    <t>Wojnarowicz Olga lek</t>
  </si>
  <si>
    <t>KSW 2</t>
  </si>
  <si>
    <t>Pediatria</t>
  </si>
  <si>
    <t>Choroby wewnętrzne</t>
  </si>
  <si>
    <t>Bieniasz-Pawlik Edyta lek</t>
  </si>
  <si>
    <t xml:space="preserve">Choroby wewnętrzne </t>
  </si>
  <si>
    <t>Blajer-Olszewska Beata lek</t>
  </si>
  <si>
    <t>Dąbrowski Piotr dr</t>
  </si>
  <si>
    <t>Deręgowska Bernadetta lek</t>
  </si>
  <si>
    <t>Duliban-Wojnar Anna lek</t>
  </si>
  <si>
    <t>Dziki-Zarębska Joanna lek</t>
  </si>
  <si>
    <t>Grzyb Jarosław lek</t>
  </si>
  <si>
    <t>Janas Marzena dr</t>
  </si>
  <si>
    <t>Kamiński Grzegorz lek</t>
  </si>
  <si>
    <t>Kaziród Tomasz lek</t>
  </si>
  <si>
    <t>Kłos Dominik lek</t>
  </si>
  <si>
    <t xml:space="preserve">Kolarz Bogdan prof </t>
  </si>
  <si>
    <t>Kopacz Agnieszka lek</t>
  </si>
  <si>
    <t>Kurianowicz Rafał dr</t>
  </si>
  <si>
    <t>Lubas Wojciech lek</t>
  </si>
  <si>
    <t>Niwińska Renata lek</t>
  </si>
  <si>
    <t>Orłowska-Florek Renata dr</t>
  </si>
  <si>
    <t>Pardak Piotr dr</t>
  </si>
  <si>
    <t>Podgórska Dominika dr</t>
  </si>
  <si>
    <t>Starzyk Aleksandra lek</t>
  </si>
  <si>
    <t xml:space="preserve">Szczęch-Marczak Magdalena lek </t>
  </si>
  <si>
    <t xml:space="preserve">Warzybok Katarzyna lek </t>
  </si>
  <si>
    <t>Wójcik Mariusz lek</t>
  </si>
  <si>
    <t>PCCHP</t>
  </si>
  <si>
    <t>Medycyna ratunkowa</t>
  </si>
  <si>
    <t>Kucaba Grzegorz dr</t>
  </si>
  <si>
    <t>Sokół Grzegorz lek</t>
  </si>
  <si>
    <t>Sochacki Mirosław lek</t>
  </si>
  <si>
    <t>Medycyna rodzinna</t>
  </si>
  <si>
    <t>Centrum Symulacji Medycznej</t>
  </si>
  <si>
    <t>Szpital MSWiA</t>
  </si>
  <si>
    <t>Medyk</t>
  </si>
  <si>
    <t>Sokrates</t>
  </si>
  <si>
    <t>Ginekologia i położnictwo</t>
  </si>
  <si>
    <t>Bogaczyk Anna lek</t>
  </si>
  <si>
    <t xml:space="preserve">Cieślak Katarzyna lek </t>
  </si>
  <si>
    <t xml:space="preserve">Czarnecki Tomasz lek </t>
  </si>
  <si>
    <t xml:space="preserve">Kluza Katarzyna lek </t>
  </si>
  <si>
    <t>Kluza Marek lek</t>
  </si>
  <si>
    <t>Mora-Janiszewska Olimpia dr</t>
  </si>
  <si>
    <t>Zuzak Tomasz dr</t>
  </si>
  <si>
    <t>Izba Przyjęć Psychiatryczna. Klinika Psychiatrii Ogólnej, USK</t>
  </si>
  <si>
    <t>I Klinika Pediatrii i Gastroenterologii Dziecięcej z Pododdziałem Kardiologii Dziecięcej, KSW2</t>
  </si>
  <si>
    <t>II Klinika Pediatrii, Endokrynologii i Diabetologii Dziecięcej, KSW2</t>
  </si>
  <si>
    <t xml:space="preserve">Oddział pediatrii, Pro-Familia </t>
  </si>
  <si>
    <t>Klinika Noworodków z Intensywną Opieką Medyczną, USK</t>
  </si>
  <si>
    <t>Klinika Reumatologii, KSW2</t>
  </si>
  <si>
    <t>Klinika Hematologii, USK</t>
  </si>
  <si>
    <t>Klinika Gastroenterologii i Hepatologii z Pododdziałem Chorób Wewnętrznych, USK</t>
  </si>
  <si>
    <t>Oddział Kardiologiczny, MSWiA</t>
  </si>
  <si>
    <t>Klinika Kardiologii z Pododdziałem Ostrych Zespołów Wieńcowych, KSW2</t>
  </si>
  <si>
    <t>Oddział Chorób Wewnętrznych, MSWiA</t>
  </si>
  <si>
    <t>Klinika Nefrologii. Stacja Dializ, USK</t>
  </si>
  <si>
    <t>Klinika Gastroenterologii z Ośrodkiem Kompleksowego Leczenia Nieswoistych Chorób Zapalnych Jelit, KSW2</t>
  </si>
  <si>
    <t>Klinika Chorób Wewnętrznych, Nefrologii i Endokrynologii z Pracownią Medycyny Nuklearnej i Ośrodkiem Dializoterapii, KSW2</t>
  </si>
  <si>
    <t>Klinika Ginekologii, Ginekologii Onkologicznej i Położnictwa, USK</t>
  </si>
  <si>
    <t>Klinika Ginekologii, Położnictwa i Perinatologii, KSW2</t>
  </si>
  <si>
    <t>Chirurgia</t>
  </si>
  <si>
    <t xml:space="preserve">Chrzanowska-Kler Ewa lek </t>
  </si>
  <si>
    <t>Kądziołka Wojciech dr</t>
  </si>
  <si>
    <t>Kobak Grzegorz lek</t>
  </si>
  <si>
    <t>Kolowca Maciej dr</t>
  </si>
  <si>
    <t>Korneta Krzysztof dr</t>
  </si>
  <si>
    <t>Olszówka Piotr dr</t>
  </si>
  <si>
    <t xml:space="preserve">Pszeniczny Jacek dr </t>
  </si>
  <si>
    <t xml:space="preserve">Rybka Janusz lek </t>
  </si>
  <si>
    <t>Semań Tomasz lek</t>
  </si>
  <si>
    <t>Stokłosa Grzegorz lek</t>
  </si>
  <si>
    <t>Surowiec Mateusz lek</t>
  </si>
  <si>
    <t>Widenka Kazimierz prof</t>
  </si>
  <si>
    <t>Zając Paweł lek</t>
  </si>
  <si>
    <t xml:space="preserve">Zavatskyi Ruslan lek </t>
  </si>
  <si>
    <t>Klinika Chirurgii Dziecięcej z Pododdziałem Urologii, Pododdziałem Otolaryngologii i Pododdziałem Kardiochirurgii Dziecięcej, KSW2</t>
  </si>
  <si>
    <t>Klinika Chirurgii Klatki Piersiowej wraz z Blokiem Operacyjnym, USK</t>
  </si>
  <si>
    <t>Klinika Kardiochirurgii z Pododdziałem Chirurgii Naczyniowej, KSW2</t>
  </si>
  <si>
    <t>Klinika Chirurgii Ogólnej, KSW2</t>
  </si>
  <si>
    <t>Klinika Chirurgii Ogólnej i Onkologicznej, KSW1</t>
  </si>
  <si>
    <t>Milik Krzysztof dr</t>
  </si>
  <si>
    <t>Dec Stanisław lek</t>
  </si>
  <si>
    <t>Szpital Specjalistyczny w Mielcu</t>
  </si>
  <si>
    <t>Iwasieczko Artur lek</t>
  </si>
  <si>
    <t>Lis Adam lek</t>
  </si>
  <si>
    <t>Mierzwa Piotr lek</t>
  </si>
  <si>
    <t>Skolimowski Konrad lek</t>
  </si>
  <si>
    <t>Kuliga Leszek lek</t>
  </si>
  <si>
    <t>Witkowska Katarzyna lek</t>
  </si>
  <si>
    <t>Dulas Małogorzata lek</t>
  </si>
  <si>
    <t>Wróblewska Dominika lek</t>
  </si>
  <si>
    <t>CSM</t>
  </si>
  <si>
    <t>Poradnia Rehabilitacji Dzieci i Młodzieży, KSW 2</t>
  </si>
  <si>
    <t>Łańcut</t>
  </si>
  <si>
    <t>Kuźniar Katarzyna lek</t>
  </si>
  <si>
    <t>Blecharczyk Paweł lek</t>
  </si>
  <si>
    <t>Mrozek Adam lek</t>
  </si>
  <si>
    <t>VI lekarski
2024/2025
sem 11</t>
  </si>
  <si>
    <t xml:space="preserve">
</t>
  </si>
  <si>
    <t>5 x 7 godz</t>
  </si>
  <si>
    <t xml:space="preserve">ped  7X45
</t>
  </si>
  <si>
    <t xml:space="preserve">6 dni </t>
  </si>
  <si>
    <t>6 x 7 godz</t>
  </si>
  <si>
    <t>1 x 8 godz</t>
  </si>
  <si>
    <t xml:space="preserve">med. Rodz. 8x45
</t>
  </si>
  <si>
    <t>7 dni</t>
  </si>
  <si>
    <t xml:space="preserve">psych 8x45
</t>
  </si>
  <si>
    <t xml:space="preserve">gin i poł 8x45
</t>
  </si>
  <si>
    <t>gin i poł 7x45
od 8 do 13.15
prof. D. Darmochwał-Kolarz</t>
  </si>
  <si>
    <t>gin i poł 8x45
od 8 do 14.00
prof. D. Darmochwał-Kolarz</t>
  </si>
  <si>
    <t>gin i poł 7x45
od 8 do 13.15
lek T. Czarnecki</t>
  </si>
  <si>
    <t>gin i poł 8x45
od 8 do 14.00
lek T. Czarnecki</t>
  </si>
  <si>
    <t>gin i poł 7x45
od 8 do 13.15
lek K. Cieślak</t>
  </si>
  <si>
    <t>gin i poł 8x45
od 8 do 14.00
lek K. Cieślak</t>
  </si>
  <si>
    <t>gin i poł 8x45
od 8 do 14.00
dr O. Mora-Janiszewska</t>
  </si>
  <si>
    <t>gin i poł 7x45
od 8 do 13.15
dr O. Mora-Janiszewska</t>
  </si>
  <si>
    <t xml:space="preserve">gin i poł 8x45
od 8 do 14.00
dr O. Mora-Janiszewska </t>
  </si>
  <si>
    <t>gin i poł 7x45
od 8 do 13.15
lek A. Mrozek</t>
  </si>
  <si>
    <t>gin i poł 8x45
od 8 do 14.00
lek A. Mrozek</t>
  </si>
  <si>
    <t>gin i poł 7x45
od 8 do 13.15
dr K. Kalandyk-Osinko</t>
  </si>
  <si>
    <t>gin i poł 8x45
od 8 do 14.00
dr K. Kalandyk-Osinko</t>
  </si>
  <si>
    <t>gin i poł 7x45
od 8 do 13.15
lek M. Kluza</t>
  </si>
  <si>
    <t>gin i poł 8x45
od 8 do 14.00
lek M. Kluza</t>
  </si>
  <si>
    <t>gin i poł 7x45
od 8 do 13.15
lek A. Bogaczyk</t>
  </si>
  <si>
    <t>gin i poł 8x45
od 8 do 14.00
lek A. Bogaczyk</t>
  </si>
  <si>
    <t>gin i poł 7x45
od 8 do 13.15
lek K. Kluza</t>
  </si>
  <si>
    <t>gin i poł 8x45
od 8 do 14.00
lek K. Kluza</t>
  </si>
  <si>
    <t>gin i poł 7x45
od 8 do 13.15
dr T. Zuzak</t>
  </si>
  <si>
    <t>gin i poł 8x45
od 8 do 14.00
dr T. Zuzak</t>
  </si>
  <si>
    <t xml:space="preserve">gin i poł 8x45
od 8 do 14.00
dr T. Zuzak </t>
  </si>
  <si>
    <t>gin i poł 7x45
od 8 do 13.15
lek P. Jasielski</t>
  </si>
  <si>
    <t>gin i poł 8x45
od 8 do 14.00
lek P. Jasielski</t>
  </si>
  <si>
    <t>psych 7x45
od 8.00 do 13.15
lek M. Pruchnik-Surówka</t>
  </si>
  <si>
    <t>psych 8x45
od 8.00 do 14.00
lek M. Pruchnik-Surówka</t>
  </si>
  <si>
    <t>psych 7x45
od 8.00 do 13.15
dr D. Mazurkiewicz</t>
  </si>
  <si>
    <t>psych 8x45
od 8.00 do 14.00
dr D. Mazurkiewicz</t>
  </si>
  <si>
    <t>psych 7x45
od 8.00 do 13.15
lek J. Ławiński</t>
  </si>
  <si>
    <t>psych 8x45
od 8.00 do 14.00
lek J. Ławiński</t>
  </si>
  <si>
    <t>psych 7x45
od 8.00 do 13.15
lek P. Machała</t>
  </si>
  <si>
    <t>psych 8x45
od 8.00 do 14.00
lek P. Machała</t>
  </si>
  <si>
    <t>psych 7x45
od 8.00 do 13.15
lek Ł. Łobejko</t>
  </si>
  <si>
    <t>psych 8x45
od 8.00 do 14.00
lek Ł. Łobejko</t>
  </si>
  <si>
    <t>psych 7x45
od 8.00 do 13.15
lek W. Kwieciński</t>
  </si>
  <si>
    <t>psych 8x45
od 8.00 do 14.00
lek W. Kwieciński</t>
  </si>
  <si>
    <t>psych 7x45
od 8.00 do 13.15
lek M. Sołowiej</t>
  </si>
  <si>
    <t>psych 8x45
od 8.00 do 14.00
lek M. Sołowiej</t>
  </si>
  <si>
    <t>psych 8x45
od 8.00 do 14.00
lek. M. Sołowiej</t>
  </si>
  <si>
    <t>ch wew nefro</t>
  </si>
  <si>
    <t>ch wew  CSM
od 9.00 do 15.00
dr A. Siwiec</t>
  </si>
  <si>
    <t>chir OGÓLNA 6X45 
od 8.00 do 12.30
dr B. Gawęda</t>
  </si>
  <si>
    <t>chir OGÓLNA 7X45 
od 8.00 do 13.15
dr B. Gawęda</t>
  </si>
  <si>
    <t>chir KARDIO 6X45 
od 8.00 do 12.30
dr B. Gawęda</t>
  </si>
  <si>
    <t>chir KARDIO 7X45 
od 8.00 do 13.15
dr B. Gawęda</t>
  </si>
  <si>
    <t xml:space="preserve"> </t>
  </si>
  <si>
    <t xml:space="preserve">ch wew HEMATO
od 8.00 do 12.30 
proszę zgłosic się do sekretariatu </t>
  </si>
  <si>
    <t>chir OGÓLNA 6X45 
od 8.00 do 12.30
dr K. Korneta</t>
  </si>
  <si>
    <t>chir OGÓLNA 7X45 
od 8.00 do 13.15
dr K. Korneta</t>
  </si>
  <si>
    <t>chir OGÓLNA 6X45 
od 8.00 do 12.30
lek R. Zavatskyi</t>
  </si>
  <si>
    <t>chir OGÓLNA 7X45 
od 8.00 do 13.15
lek R. Zavatskyi</t>
  </si>
  <si>
    <t>chir OGÓLNA 6X45 
od 8.00 do 12.30
dr P. Szredzki</t>
  </si>
  <si>
    <t>chir OGÓLNA 7X45 
od 8.00 do 13.15
dr P. Szredzki</t>
  </si>
  <si>
    <t>chir OGÓLNA 6X45 
od 8.00 do 12.30
dr T. Fedus</t>
  </si>
  <si>
    <t>chir OGÓLNA 7X45 
od 8.00 do 13.15
dr T. Fedus</t>
  </si>
  <si>
    <t>chir OGÓLNA 6X45 
od 8.00 do 12.30
lek P. Szymczak</t>
  </si>
  <si>
    <t>chir OGÓLNA 7X45 
od 8.00 do 13.15
lek P. Szymczak</t>
  </si>
  <si>
    <t>chir OGÓLNA 6X45 
od 8.00 do 12.30
lek D. Godlewski</t>
  </si>
  <si>
    <t>chir OGÓLNA 7X45 
od 8.00 do 13.15
lek D. Godlewski</t>
  </si>
  <si>
    <t>chir OGÓLNA 6X45 
od 8.00 do 12.30
lek D. Dzido</t>
  </si>
  <si>
    <t>chir OGÓLNA 7X45 
od 8.00 do 13.15
lek D. Dzido</t>
  </si>
  <si>
    <t>chir DZIECI 6X45 
od 8.00 do 12.30
lek E. Chrzanowska-Kler</t>
  </si>
  <si>
    <t>chir DZIECI 7X45 
od 8.00 do 13.15
lek E. Chrzanowska-Kler</t>
  </si>
  <si>
    <t>Szredzki Piotr dr</t>
  </si>
  <si>
    <t>Kliniczny Oddział Chirurgii Ogólnej, Szpital Miejski im. Jana Pawła II ul. Rycerska 4</t>
  </si>
  <si>
    <t>Gawęda Bagusław dr</t>
  </si>
  <si>
    <t>Dróżdż Anna lek</t>
  </si>
  <si>
    <t>Fedus Tadeusz</t>
  </si>
  <si>
    <t>Godlewski Dominik</t>
  </si>
  <si>
    <t>ODDZIAŁ UROLOGII OGÓLNEJ, UROLOGII ONKOLOGICZNEJ I CZYNNOŚCIOWEJ - BUDYNEK NR 1 Łańcut</t>
  </si>
  <si>
    <t>Łabuz Maciej lek</t>
  </si>
  <si>
    <t xml:space="preserve">Klinika Chirurgii Ogólnej i Onkologicznej USK </t>
  </si>
  <si>
    <t>Dzido Dawid lek</t>
  </si>
  <si>
    <t>Szymczak Piotr lek</t>
  </si>
  <si>
    <t>Kosiorowska Monika lek</t>
  </si>
  <si>
    <t>chir TORAKO 6X45 
od 8.00 do 12.30
dr W. Kądziołka</t>
  </si>
  <si>
    <t>chir TORAKO 6X45 
od 8.00 do 12.30
lek G. Kobak</t>
  </si>
  <si>
    <t>chir TORAKO 6X45 
od 8.00 do 12.30
lek A. Lis</t>
  </si>
  <si>
    <t>chir TORAKO 6X45 
od 8.00 do 12.30
lek J. Rybka</t>
  </si>
  <si>
    <t>chir TORAKO 6X45 
od 8.00 do 12.30
lek G. Stokłosa</t>
  </si>
  <si>
    <t>chir TORAKO 6X45 
od 8.00 do 12.30
lek P. Zając</t>
  </si>
  <si>
    <t>Pasternak Grzegorz dr</t>
  </si>
  <si>
    <t>chir KARDIO 6X45 
od 8.00 do 12.30
lek A. Iwasieczko</t>
  </si>
  <si>
    <t>chir KARDIO 7X45 
od 8.00 do 13.15
lek A. Iwasieczko</t>
  </si>
  <si>
    <t>chir KARDIO 7X45 
od 8.00 do 13.15
dr M. Kolowca</t>
  </si>
  <si>
    <t>chir KARDIO 6X45 
od 8.00 do 12.30
dr M. Kolowca</t>
  </si>
  <si>
    <t>chir KARDIO 6X45 
od 8.00 do 12.30
lek M. Kolowca</t>
  </si>
  <si>
    <t>chir KARDIO 6X45 
od 8.00 do 12.30
peor K. Widenka</t>
  </si>
  <si>
    <t>chir KARDIO 7X45 
od 8.00 do 13.15
prof. K. Widenka</t>
  </si>
  <si>
    <t>chir KARDIO 6X45 
od 8.00 do 12.30
prof. K. Widenka</t>
  </si>
  <si>
    <t>chir KARDIO 6X45 
od 8.00 do 12.30
dr P. Olszówka</t>
  </si>
  <si>
    <t>chir KARDIO 7X45 
od 8.00 do 13.15
dr P. Olszówka</t>
  </si>
  <si>
    <t>chir KARDIO 6X45 
od 8.00 do 12.30
lek M. Kosiorowska</t>
  </si>
  <si>
    <t>chir KARDIO 7X45 
od 8.00 do 13.15
lek M. Kosiorowska</t>
  </si>
  <si>
    <t>chir KARDIO 6X45 
od 8.00 do 12.30
lek T. Semań</t>
  </si>
  <si>
    <t>chir KARDIO 7X45 
od 8.00 do 13.15
lek T. Semań</t>
  </si>
  <si>
    <t>chir KARDIO 6X45 
od 8.00 do 12.30
lek M. Surowiec</t>
  </si>
  <si>
    <t>chir KARDIO 7X45 
od 8.00 do 13.15
lek M. Surowiec</t>
  </si>
  <si>
    <t>chir ONKO 6X45 
od 8.00 do 12.30
dr G. Pasternak</t>
  </si>
  <si>
    <t>chir ONKO 7X45 
od 8.00 do 13.15
dr G. Pasternak</t>
  </si>
  <si>
    <t>chir ONKO 6X45 
od 8.00 do 12.30
lek G. Pasternak</t>
  </si>
  <si>
    <t>chir ONKO 7X45 
od 8.00 do 13.15
lek G. Pasternak</t>
  </si>
  <si>
    <t>chir ONKO 7X45 
od 8.00 do 13.15
dr J. Pszeniczny</t>
  </si>
  <si>
    <t>chir ONKO 6X45 
od 8.00 do 12.30
dr J. Pszeniczny</t>
  </si>
  <si>
    <t>Pruchnik-Surówka Małgorzata lek</t>
  </si>
  <si>
    <t>KLINICZNY ODDZIAŁ PSYCHIATRYCZNY DLA DZIECI I MŁODZIEŻY - BUDYNEK NR 9 Łańcut</t>
  </si>
  <si>
    <t>gin i poł 8x45
od 8 do 14.00
lek K.Cieślak</t>
  </si>
  <si>
    <t>Kunysz Mateusz dr</t>
  </si>
  <si>
    <t>Darmochwał-Kolarz Dorota prof.</t>
  </si>
  <si>
    <t>Jasielski Patryk lek</t>
  </si>
  <si>
    <t>Kalandyk-Osinko Katarzyna dr</t>
  </si>
  <si>
    <t>ped  7X45 
od 8.00 do 13.15 
lek E. Gramatyka-Drążek</t>
  </si>
  <si>
    <t>ped  7X45 
od 8.00 do 13.15 
lek A. Łukaszek-Kolasa</t>
  </si>
  <si>
    <t>ped  7X45 
od 8.00 do 13.15 
lek B. Dudek</t>
  </si>
  <si>
    <t>ped  7X45 
od 8.00 do 13.15 
lek K.Jakubek-Kipa</t>
  </si>
  <si>
    <t>ped  7X45 
od 8.00 do 13.15 
lek N. Dąbek</t>
  </si>
  <si>
    <t>ped  7X45 
od 8.00 do 13.15 
lek N. Stąpor</t>
  </si>
  <si>
    <t xml:space="preserve">ped  7X45 
od 8.00 do 13.15 
dr E. Lenart-Domka </t>
  </si>
  <si>
    <t>ped  7X45 
od 8.00 do 13.15 
lekE. Drachal</t>
  </si>
  <si>
    <t>ped  7X45 
od 8.00 do 13.15 
dr M. Stefańska</t>
  </si>
  <si>
    <t>ped  7X45 
od 8.00 do 13.15 
lek E. Tonia-Cwynar</t>
  </si>
  <si>
    <t>ped  7X45 
od 8.00 do 13.15 
lek O. Wojnarowicz</t>
  </si>
  <si>
    <t>ped  7X45 
od 8.00 do 13.15 
dr A. Domin</t>
  </si>
  <si>
    <t>ped  7X45 
od 8.00 do 13.15 
lek G. Siteń</t>
  </si>
  <si>
    <t>ped  7X45 
od 8.00 do 13.15 
lek K. Kazała</t>
  </si>
  <si>
    <t>ped  7X45 
od 8.00 do 13.15 
lek K. Wiącek</t>
  </si>
  <si>
    <t>ped  7X45 
od 8.00 do 13.15 
lek M. Kuca</t>
  </si>
  <si>
    <t>ped  7X45 
od 8.00 do 13.15 
lek A. Kanik</t>
  </si>
  <si>
    <t>Kuca Malgorzata lek</t>
  </si>
  <si>
    <t>Siteń Grzegorz lek</t>
  </si>
  <si>
    <t>Tonia-Cwynar Ewa lek</t>
  </si>
  <si>
    <t>Lenart-Domka Ewa dr</t>
  </si>
  <si>
    <t>Stąpor Natalia lek</t>
  </si>
  <si>
    <t>med. Rodz. 7x45
od 8.00 do 13.15
lek P. Blecharczyk</t>
  </si>
  <si>
    <t>med. Rodz. 8x45
od 8.00 do 14.00
lek P. Blecharczyk</t>
  </si>
  <si>
    <t>med. Rodz. 7x45
od 8.00 do 13.15
lek P. Mierzwa</t>
  </si>
  <si>
    <t>med. Rodz. 8x45
od 8.00 do 14.00
lek P. Mierzwa</t>
  </si>
  <si>
    <t xml:space="preserve">med. Rodz. 8x45
od 8.00 do 14.00
lek P. Mierzwa </t>
  </si>
  <si>
    <t>med. Rodz. 7x45
od 8.00 do 13.15
lek K. Skolimowski</t>
  </si>
  <si>
    <t>med. Rodz. 8x45
od 8.00 do 14.00
lek K. Skolimowski</t>
  </si>
  <si>
    <t>med. Rodz. 7x45
od 8.00 do 13.15
lek M. Dulas</t>
  </si>
  <si>
    <t>med. Rodz. 8x45
od 8.00 do 14.00
lek M. Dulas</t>
  </si>
  <si>
    <t>med. Rodz. 7x45
od 8.00 do 13.15
lek K. Witkowska</t>
  </si>
  <si>
    <t>med. Rodz. 8x45
od 8.00 do 14.00
lek K. Witkowska</t>
  </si>
  <si>
    <t>med. Rodz. 7x45
od 8.00 do 13.15
lek I. Dąbek</t>
  </si>
  <si>
    <t>med. Rodz. 8x45
od 8.00 do 14.00
lek I. Dąbek</t>
  </si>
  <si>
    <t>med. Rodz. 7x45
od 8.00 do 13.15
lek A. Małecka</t>
  </si>
  <si>
    <t>med. Rodz. 8x45
od 8.00 do 14.00
lek A. Małecka</t>
  </si>
  <si>
    <t>med. Rodz. 7x45
od 8.00 do 13.15
lek K. Nycz</t>
  </si>
  <si>
    <t>med. Rodz. 8x45
od 8.00 do 14.00
lek K. Nycz</t>
  </si>
  <si>
    <t>med. Rodz. 7x45
od 8.00 do 13.15
lek D. Leszczyńska</t>
  </si>
  <si>
    <t>med. Rodz. 8x45
od 8.00 do 14.00
lek D. Leszczyńska</t>
  </si>
  <si>
    <t>med. Rodz. 7x45
od 8.00 do 13.15
lek B. Kołcz-Gaca</t>
  </si>
  <si>
    <t>med. Rodz. 8x45
od 8.00 do 14.00
lek B. Kołcz-Gaca</t>
  </si>
  <si>
    <t>med. Rodz. 7x45
od 8.00 do 13.15
lek E. Kozińska</t>
  </si>
  <si>
    <t>med. Rodz. 8x45
od 8.00 do 14.00
lek E. Kozińska</t>
  </si>
  <si>
    <t>med. Rodz. 7x45
od 8.00 do 13.15
lek R. Bojarska</t>
  </si>
  <si>
    <t>med. Rodz. 8x45
od 8.00 do 14.00
lek R. Bojarska</t>
  </si>
  <si>
    <t>med. Rodz. 7x45
od 8.00 do 13.15
lek T. Kędzior</t>
  </si>
  <si>
    <t>med. Rodz. 8x45
od 8.00 do 14.00
lek T. Kędzior</t>
  </si>
  <si>
    <t>med. Rodz. 7x45
od 8.00 do 13.15
lek T. Kołodziej</t>
  </si>
  <si>
    <t>med. Rodz. 8x45
od 8.00 do 14.00
lek T. Kołodziej</t>
  </si>
  <si>
    <t>NZOZ SANO Rejtana 32</t>
  </si>
  <si>
    <t>Kołcz-Gaca Bożena lek</t>
  </si>
  <si>
    <t>Kozińska Ewa lek</t>
  </si>
  <si>
    <t>Bojarska Renata lek</t>
  </si>
  <si>
    <t>Kędzior Tomasz lek</t>
  </si>
  <si>
    <t>Kołodziej Tomasz lek</t>
  </si>
  <si>
    <t>NZOZ SANO Rejtana 33</t>
  </si>
  <si>
    <t>NZOZ SANO Rejtana 34</t>
  </si>
  <si>
    <t>NZOZ SANO Rejtana 35</t>
  </si>
  <si>
    <t>NZOZ SANO Rejtana 36</t>
  </si>
  <si>
    <t>Małecka Anita lek</t>
  </si>
  <si>
    <t>Nycz Kinga lek</t>
  </si>
  <si>
    <t>Leszczyńska Diana lek</t>
  </si>
  <si>
    <t>1x6godz</t>
  </si>
  <si>
    <t>4 x 7godz</t>
  </si>
  <si>
    <t>1 x 6 godz</t>
  </si>
  <si>
    <t>chir 6x45
od 8.00 do 12.30
dr K. Milik</t>
  </si>
  <si>
    <t>chir 6x45
od 8.00 do 12.30
lek S. Dec</t>
  </si>
  <si>
    <t>ch wew  Kardio MSWiA
od 8.00 do 12.30 
lek G. Kamiński</t>
  </si>
  <si>
    <t>Makowski Mariusz lek</t>
  </si>
  <si>
    <t>ch wew  Kardio MSWiA
od 8.00 do 12.30 
lek M. Makowski</t>
  </si>
  <si>
    <t>Staroń Robert dr</t>
  </si>
  <si>
    <t xml:space="preserve">ch wew GASTRO
od 8.00 do 12.30 
dr R. Staroń </t>
  </si>
  <si>
    <t>Czarnożycka-Wróbel Adrianna lek</t>
  </si>
  <si>
    <t>ch wew  NEFRO
od 8.00 do 12.30 
lek M. Janas</t>
  </si>
  <si>
    <t>ch wew  NEFRO
od 8.00 do 12.30 
lek D. Kłos</t>
  </si>
  <si>
    <t>ch wew  KARDIO 
od 8.00 do 12.30 
lek B. Deręgowska</t>
  </si>
  <si>
    <t>ch wew  REUM
od 8.00 do 12.30 
lek A. Starzyk</t>
  </si>
  <si>
    <t>ch wew  REUM
od 8.00 do 12.30 
dr D. Podgórska</t>
  </si>
  <si>
    <t xml:space="preserve">ch wew  REUM
od 8.00 do 12.30 
dr P. Dąbrowski </t>
  </si>
  <si>
    <t>ch wew MSWiA
od 8.00 do 12.30 
lek J. Dziki-Zarębska</t>
  </si>
  <si>
    <t>ch wew MSWiA
od 8.00 do 12.30 
lek W. Lubas</t>
  </si>
  <si>
    <t>Wróbel Bartłomiej lek</t>
  </si>
  <si>
    <t>ch wew KARDIO
od 8.00 do 12.30 
lek B. Wróbel</t>
  </si>
  <si>
    <t>ch wew MSWiA
od 8.00 do 12.30 
lek M. Szczęch-Marczak</t>
  </si>
  <si>
    <t>ch wew PULMO
od 8.00 do 12.30 
lek A. Duliban-Wojnar</t>
  </si>
  <si>
    <t xml:space="preserve">ch wew KARDIO
od 8.00 do 12.30 
dr R. Kurianowicz </t>
  </si>
  <si>
    <t>Bróż Sebastian lek</t>
  </si>
  <si>
    <t>ch wew  ENDO
od 8.00 do 12.30 
lek S. Bróż</t>
  </si>
  <si>
    <t>ch wew KARDIO
od 8.00 do 12.30 
lek M. Wójcik</t>
  </si>
  <si>
    <t xml:space="preserve">ch wew  ENDO
od 8.00 do 12.30 
dr R. Orłowska-Florek </t>
  </si>
  <si>
    <t>Poręba Rafał prof.</t>
  </si>
  <si>
    <t>Mendyka Martyna lek</t>
  </si>
  <si>
    <t>ch wew  ENDO
od 8.00 do 12.30 
lek M. Mendyka</t>
  </si>
  <si>
    <t xml:space="preserve">ch wew  REUM
od 8.00 do 12.30 
prof. B. Kolarz </t>
  </si>
  <si>
    <t>Mazur Katarzyna lek</t>
  </si>
  <si>
    <t>ch wew  NEFRO
od 8.00 do 12.30 
lek K. Mazur</t>
  </si>
  <si>
    <t>ch wew  REUM
od 8.00 do 12.30 
lek E. Bieniasz-Pawlik</t>
  </si>
  <si>
    <t>ch wew  ENDO
od 8.00 do 12.30 
lek A. Czarnożycka-Wróbel</t>
  </si>
  <si>
    <t>ch wew PULMO
od 8.00 do 12.30 
lek T. Kaziród</t>
  </si>
  <si>
    <t>ch wew PULMO
od 8.00 do 12.30 
lek R. Niwińska</t>
  </si>
  <si>
    <t>Łańko Paweł lek</t>
  </si>
  <si>
    <t>ch wew PULMO
od 8.00 do 12.30 
lek D. Wróblewska</t>
  </si>
  <si>
    <t>med. Rat CSM ! 
ZESPÓŁ CSM 15.00-16.30</t>
  </si>
  <si>
    <t>ch wew  REUM
od 8.00 do 12.30 
lek J. Paśko</t>
  </si>
  <si>
    <t>Paśko Joanna lek</t>
  </si>
  <si>
    <t>gin i poł 7x45
od 8 do 13.15
prof. J. Skręt-Magierło</t>
  </si>
  <si>
    <t>gin i poł 8x45
od 8 do 14.00
prof. J. Skręt-Magierło</t>
  </si>
  <si>
    <t>Skręt-Magierło Joanna prof.</t>
  </si>
  <si>
    <t>med. Rat CSM 
15.30-17.00
lek K Szwakop</t>
  </si>
  <si>
    <t>med. Rat CSM 
15.30-17.00 
lek K Kuźniar</t>
  </si>
  <si>
    <t>med. Rat CSM
15.30-17.00
lek S. Kuźniar</t>
  </si>
  <si>
    <t>Frańczak Jan lek dent</t>
  </si>
  <si>
    <t>Wesecki Mariusz dr</t>
  </si>
  <si>
    <t>Pieniążek Anna lek</t>
  </si>
  <si>
    <t>Wryszcz-Gudzowska</t>
  </si>
  <si>
    <t>Rejus-Gajdek Aleksandra lek</t>
  </si>
  <si>
    <t>Harmata Artur</t>
  </si>
  <si>
    <t>Hałaj Joanna dr</t>
  </si>
  <si>
    <t xml:space="preserve">Siwiec Anna dr </t>
  </si>
  <si>
    <t>ped  5X45 CSM 
od 15.15 do 19.00 
lek P. Fic</t>
  </si>
  <si>
    <t>med. Rat CSM
09.00-12.00
lek J. Domagała</t>
  </si>
  <si>
    <t>Domagała Jerzy lek</t>
  </si>
  <si>
    <t>Miejski</t>
  </si>
  <si>
    <t>ped  7X45 
od 8.00 do 13.15 
lek P. Frączek</t>
  </si>
  <si>
    <t>Frączek Paulina lek</t>
  </si>
  <si>
    <t>ch wew GASTRO
od 8.00 do 12.30 
lek M. Wojnicka-Stolarz</t>
  </si>
  <si>
    <t>Wojnicka-Stolarz Małgorzata lek</t>
  </si>
  <si>
    <t>med. Rat CSM
17.00-18.30
lek S. Kuźniar</t>
  </si>
  <si>
    <t>med. Rat CSM 
17.00 -18.30
lek K Kuźniar</t>
  </si>
  <si>
    <t>ch wew  NEFRO
od 11.00 do 15.30 
lek M. Janas</t>
  </si>
  <si>
    <t>ch wew  NEFRO
od 8.00 do 13.15 
lek M. Janas</t>
  </si>
  <si>
    <t>ch wew  NEFRO
od 12.00 do 14.15 
lek M. Janas</t>
  </si>
  <si>
    <t>ch wew  NEFRO
od 11.00 do 15.30
lek M. Janas</t>
  </si>
  <si>
    <t>ch wew  NEFRO
od 12.00-14.15 
lek M. Janas</t>
  </si>
  <si>
    <t>ch wew  NEFRO 
od 11.00 do 15.30 
lek M. Janas</t>
  </si>
  <si>
    <t>Fic Paulina lek</t>
  </si>
  <si>
    <t>Zapolnk Paweł</t>
  </si>
  <si>
    <t>gin i poł 9x45
od 8 do 14.45
lek T. Czarnecki</t>
  </si>
  <si>
    <t>gin i poł 7x45
od 8 do 13.15
lek E. Stącel</t>
  </si>
  <si>
    <t>gin i poł 7x45
od 10 do 15.15
lek E. Stącel</t>
  </si>
  <si>
    <t>gin i poł 7x45
od 8 do 13.15
prof. T. Łoziński</t>
  </si>
  <si>
    <t>Łoziński Tomasz prof.</t>
  </si>
  <si>
    <t>Stącel Edyta lek</t>
  </si>
  <si>
    <t>ch wew GASTRO
od 8.00 do 12.30 
lek P. Łańko</t>
  </si>
  <si>
    <t>ch wew GASTRO
od 8.00 do 12.30 
dr R. Staroń</t>
  </si>
  <si>
    <t>med. Rodz. 7x45
od 8.00 do 13.15
dr K. Zyś</t>
  </si>
  <si>
    <t>med. Rodz. 8x45
od 8.00 do 14.00
dr K. Zyś</t>
  </si>
  <si>
    <t>med. Rodz. 7x45
od 8.00 do 13.15
lek M. Litwa</t>
  </si>
  <si>
    <t>med. Rodz. 8x45
od 8.00 do 14.00
lek M. Litwa</t>
  </si>
  <si>
    <t>gin i poł 7x45
od 8 do 13.15
lek A. Dryja-Brodowska</t>
  </si>
  <si>
    <t>gin i poł 8x45
od 8 do 14.00
lek A. Dryja-Brodowska</t>
  </si>
  <si>
    <t>Dryja-Brodowska Anna lek</t>
  </si>
  <si>
    <t>med. Rat CSM 
17.00-18.30
lek K Szwakop</t>
  </si>
  <si>
    <t>Alla Lysak lek</t>
  </si>
  <si>
    <t>psych 7x45
od 8.00 do 13.15
lek A. Lysak</t>
  </si>
  <si>
    <t>psych 8x45
od 8.00 do 14.00
lek A. Lysak</t>
  </si>
  <si>
    <t>chir OGÓLNA 6X45 
od 8.00 do 12.30
lek J. Kempisty</t>
  </si>
  <si>
    <t>chir OGÓLNA 7X45 
od 8.00 do 13.15
lek J. Kempisty</t>
  </si>
  <si>
    <t>ch wew  NEFRO
od 8.00 do 13.15 
lek K. Mazur</t>
  </si>
  <si>
    <t>2 dzień</t>
  </si>
  <si>
    <t>med. Rat CSM 
8.00 -11.00
dr G. Kucaba</t>
  </si>
  <si>
    <t xml:space="preserve">med. Rat CSM
16.00-19.45
lek G. Sokół  </t>
  </si>
  <si>
    <t>Musiał Paweł dr</t>
  </si>
  <si>
    <t>Kuźniar Sabina lek</t>
  </si>
  <si>
    <t>Szwakop Klaudia lek</t>
  </si>
  <si>
    <t>Marczak Piotr lek</t>
  </si>
  <si>
    <t>ch wew GASTRO
od 8.00 do 12.30 
lek D. Sowa</t>
  </si>
  <si>
    <t>ch wew GASTRO
od 8.00 do 12.30 
lek K. Partyka</t>
  </si>
  <si>
    <t>med. Rat SOR 5 godz
godz. 8.00- 11.45
lek M. Sochacki</t>
  </si>
  <si>
    <t>med. Rat SOR 5 godz 
godz. 8 do 11.45
lek A. Harmata</t>
  </si>
  <si>
    <t>med. Rat SOR 5 godz 
godz. 8 do 11.45 
lek P. Marczak</t>
  </si>
  <si>
    <t>med. Rat CSM 
8.00-9.30
dr M. Naróg</t>
  </si>
  <si>
    <t>med. Rat CSM 
9.45-11.15
dr M. Naróg</t>
  </si>
  <si>
    <t>med. Rat CSM 
11.30-13.00
dr M. Naróg</t>
  </si>
  <si>
    <t>med. Rat CSM 
9.45 - 11.15
dr M. Naróg</t>
  </si>
  <si>
    <t>med. Rat CSM
godz.15.00-16.30
lek M. Krzysztofik</t>
  </si>
  <si>
    <t>med. Rat CSM
godz.16.30-18.00
lek M. Krzysztofik</t>
  </si>
  <si>
    <t>med. Rat CSM 
od 15.30-17.45
lek P. Musiał</t>
  </si>
  <si>
    <t>med. Rat CSM 
od 8.00 10.15
lek P. Musiał</t>
  </si>
  <si>
    <t>med. Rat CSM 
od 10.30-12.45
lek P. Musiał</t>
  </si>
  <si>
    <t>med. Rat CSM
od 10.30-12.45
lek P. Musiał</t>
  </si>
  <si>
    <t>med. Rat CSM 
od 13.00-15.15
lek P. Musiał</t>
  </si>
  <si>
    <t>med. Rat CSM
godz.15.00-16.30
lek Jadwiga Inglot</t>
  </si>
  <si>
    <t>med. Rat CSM
godz.16.30-18.00
lek Jadwiga Inglot</t>
  </si>
  <si>
    <t>med. Rat CSM
godz.15.00-16.30
lek Julia Inglot</t>
  </si>
  <si>
    <t>med. Rat CSM
godz.16.30-18.00
lek Julia Inglot</t>
  </si>
  <si>
    <t>med. Rat CSM
godz.15.00-16.30
lek K. Bednarz</t>
  </si>
  <si>
    <t>med. Rat CSM
godz.16.30-18.00
lek K. Bednarz</t>
  </si>
  <si>
    <t>sem1 
ch. Wew
15.00-18.00
dr D. Podgórska
G4 sala 135</t>
  </si>
  <si>
    <t>sem2 
chirurgia 
dr M. Kolowca
17.30-19.00
G4 sala 124</t>
  </si>
  <si>
    <t>sem3 
chirurgia 
dr M. Kolowca
16.00-17.30
G4 sala 124</t>
  </si>
  <si>
    <t>sem3 
psychiatria 
dr J. Hałaj 
17.15  -19.00
G4 sala 121</t>
  </si>
  <si>
    <t>sem1 
ch wew 
lek D. Kłos
16.00-18.15
G4 sala 221</t>
  </si>
  <si>
    <t>sem5 
chirurgia 
dr M. Kolowca
16.00-17.30
G4 sala 124</t>
  </si>
  <si>
    <t>sem4 
chirurgia 
dr M. Kolowca
17.30-19.00
G4 sala 124</t>
  </si>
  <si>
    <t>sem4 
med. Rat
lek J. Domagała
15.00-16.30
G4 sala 135</t>
  </si>
  <si>
    <t>sem2 
ch. Wew 
15.00-18.00
dr D. Podgórska
G4 sala 207</t>
  </si>
  <si>
    <t>Sem3 
med. Rodz.
lek K. Skolimowski
15.00-16.30
G4 sala 221</t>
  </si>
  <si>
    <t>sem2 
ch wew 
lek D. Kłos
16.00-18.15
G4 sala 130</t>
  </si>
  <si>
    <t>sem5 
ch wew 
lek S. Bróż 
15.30-17.45
G4 sala 124</t>
  </si>
  <si>
    <t>sem2 
ch wew 
lek P. Łańko
15.00-16.30
G4 sala 207</t>
  </si>
  <si>
    <t>med. Rat CSM 
15.00-16.30
mgr G. Menet</t>
  </si>
  <si>
    <t>med. Rat CSM 
16.30-18.00
mgr G. Menet</t>
  </si>
  <si>
    <t>med. Rat CSM 
8.00-.9.30
mgr G. Menet</t>
  </si>
  <si>
    <t>med. Rat CSM 
9.45-11.15
mgr G. Menet</t>
  </si>
  <si>
    <t>med. Rat CSM 
11.30-13.00
mgr G. Menet</t>
  </si>
  <si>
    <t>med. Rat CSM 
13.15-14.45
mgr G. Menet</t>
  </si>
  <si>
    <t>med. Rat CSM ! 
ZESPÓŁ CSM 15.00-18.00</t>
  </si>
  <si>
    <t>ch wew  PULMO
od 8.00 do 12.30 
lek A. Pieniążek</t>
  </si>
  <si>
    <t>Pieniążęk Anna lek</t>
  </si>
  <si>
    <t>Wiśniowski Michał lek</t>
  </si>
  <si>
    <t>MSWiA</t>
  </si>
  <si>
    <t>med. Rat CSM 
15.15-16.45
lek K Szwakop</t>
  </si>
  <si>
    <t>med. Rat CSM 
16.45-18.15
lek K Szwakop</t>
  </si>
  <si>
    <t>med. Rat CSM 
18.15-19.45
lek K Szwakop</t>
  </si>
  <si>
    <t>med. Rat CSM 
9.00-10.30
lek K Szwakop</t>
  </si>
  <si>
    <t>med. Rat CSM 
10.30-12.00
lek K Szwakop</t>
  </si>
  <si>
    <t>med. Rat CSM 
18.15-.19.45
lek K Szwakop</t>
  </si>
  <si>
    <t>med. Rat CSM 
15.30-17.00
lek K Kuźniar</t>
  </si>
  <si>
    <t>med. Rat CSM 
17.00-18.30
lek K Kuźniar</t>
  </si>
  <si>
    <t>sem4 
med. Rat
lek J. Domagała
15.00-16.30
G4 sala 124</t>
  </si>
  <si>
    <t>sem5 
med. Rat
lek J. Domagała
16.30-18.00
G4 sala 121</t>
  </si>
  <si>
    <t>sem3 
ch. Wew
15.00-18.00
dr D. Podgórska
G5 sala -102</t>
  </si>
  <si>
    <t>sem4 
chirurgia 
dr K. Korneta
17.00-18.30
G5 sala -102</t>
  </si>
  <si>
    <t>sem4 
psychiatria 
dr J. Hałaj 
15.00-17.15  
G5 sala -102</t>
  </si>
  <si>
    <t>sem5 
psychiatria 
dr J. Hałaj 
17.15 -19.30
G5 sala -102</t>
  </si>
  <si>
    <t>Sem2 
med. Rodz.
lek P. Mierzwa
15.00-16.30
G4 sala 121</t>
  </si>
  <si>
    <t>sem3 
ch wew 
lek D. Kłos
16.00-18.15
A2 sala 212</t>
  </si>
  <si>
    <t>sem5 
ch wew 
lek S. Bróż 
15.30-17.45
G4 sala 020</t>
  </si>
  <si>
    <t>sem3 
chirurgia 
lek A. Iwasieczko 
13.30-15.00
G4 sala 020</t>
  </si>
  <si>
    <t>sem4 
ch. Wew  
15.00-18.00
dr D. Podgórska
G4 sala 121</t>
  </si>
  <si>
    <t>sem3 
med. Rat
lek J. Domagała
16.30-18.00
A2 sala 208</t>
  </si>
  <si>
    <t>sem5 
med. Rat
lek J. Domagała
15.00-16.30
A2 sala 208</t>
  </si>
  <si>
    <t>sem2 
pediatria 
lek K. Wiącek
16.00 - 19.00
G5 sala -104</t>
  </si>
  <si>
    <t>sem5 
psychiatria 
dr J. Hałaj 
17.15 -19.30
G4 sala 418</t>
  </si>
  <si>
    <t>sem1 
psychiatria 
dr J. Hałaj 
15.00-17.15
G4 sala 418</t>
  </si>
  <si>
    <t>sem3 
pediatria 
lek O. Wojnarowicz
16.00 - 19.00
G5 sala -104</t>
  </si>
  <si>
    <t>Sem1 
med. Rodz.
lek P. Mierzwa
15.00-17.15
A2 sala 212</t>
  </si>
  <si>
    <t>sem3 
ch wew 
lek D. Kłos
16.00-18.15
A2 sala 235</t>
  </si>
  <si>
    <t>sem5 
ch wew 
lek M. Wójcik 
15.00-18.00
A2 sala 209</t>
  </si>
  <si>
    <t>med. Rodz. 8x45
od 8.00 do 14.00
lek R,. Bojarska</t>
  </si>
  <si>
    <t>sem5 
ch. Wew 
15.00-18.00
dr D. Podgórska
A5 aula 1</t>
  </si>
  <si>
    <t>sem1 
med. Rat 
lek J. Domagała
15.00-16.30
A5 sala 3</t>
  </si>
  <si>
    <t>sem2 
med. Rat 
lek J. Domagała
16.30-18.00
A5 sala 3</t>
  </si>
  <si>
    <t>sem1 
chirurgia 
dr K. Korneta
17.00-18.30
A4 sala 020</t>
  </si>
  <si>
    <t>sem3 
chirurgia 
dr P. Szredzki
16.00-19.00
A2 aula 46</t>
  </si>
  <si>
    <t>sem1 
psychiatria 
dr J. Hałaj 
15.00-17.15
G5 sala -104</t>
  </si>
  <si>
    <t>sem3 
psychiatria 
dr J. Hałaj 
17.15-18.45
G5 sala -104</t>
  </si>
  <si>
    <t>sem5 
pediatria 
lek O. Wojnarowicz
16.00 - 19.00
G5 sala 103</t>
  </si>
  <si>
    <t>sem1 
ch wew 
lek D. Kłos
16.00-18.15
G4 sala 418</t>
  </si>
  <si>
    <t>sem2 
ch wew 
lek M. Wójcik 
15.00-18.00
A2 sala 212</t>
  </si>
  <si>
    <t>Sem5 
med. Rodz.
lek P. Mierzwa
15.00-16.30
A2 sala 209</t>
  </si>
  <si>
    <t>sem3 
ch wew 
lek P. Łańko
15.00-16.30
G5 sala -104</t>
  </si>
  <si>
    <t>chir ONKO 6X45 
od 8.00 do 12.30
lek J. Sawicka</t>
  </si>
  <si>
    <t>chir ONKO 7X45 
od 8.00 do 13.15
lek J. Sawicka</t>
  </si>
  <si>
    <t xml:space="preserve">Sawicka Joanna lek </t>
  </si>
  <si>
    <t>sem1 
psychiatria 
dr J. Hałaj 
17.30-19.00
G5 sala -104</t>
  </si>
  <si>
    <t>sem4 
psychiatria 
dr J. Hałaj 
15.00-17.15
G5 sala -104</t>
  </si>
  <si>
    <t>sem3 
chirurgia 
lek R. Zavatskyi
15.00-16.30
G5 sala 029</t>
  </si>
  <si>
    <t>Sem2 
med. Rodz. 
lek K. Skolimowski
15.00-17.15
G5 sala -104</t>
  </si>
  <si>
    <t>sem4 
ch wew 
lek M. Wójcik 
15.00-18.00
G5 sala 103</t>
  </si>
  <si>
    <t>sem5 
ch wew 
lek P. Łańko
15.00-16.30
G5 sala -104</t>
  </si>
  <si>
    <t>sem2 
chirurgia 
lek D. Dzido
16.00-17.30
G5 sala 029</t>
  </si>
  <si>
    <t>sem4 
chirurgia 
lek A. Iwasieczko 
13.30-15.00
G5 sala -104</t>
  </si>
  <si>
    <t>sem1 
med. Rat
lek J. Domagała
16.30-18.00
G4 sala 020</t>
  </si>
  <si>
    <t>sem2 
med. Rat
lek J. Domagała
15.00-16.30
G4 sala 020</t>
  </si>
  <si>
    <t>sem2 
chirurgia 
dr K. Korneta
17.00-18.30
G4 sala 321</t>
  </si>
  <si>
    <t>sem5 
pediatria 
lek K. Wiącek
16.00 - 19.00
G5 sala -104</t>
  </si>
  <si>
    <t>sem4 
chirurgia 
dr P. Szredzki
16.00-19.00
G5 sala 029</t>
  </si>
  <si>
    <t>sem5 
psychiatria 
dr J. Hałaj 
16.30-18.00
G5 sala 029</t>
  </si>
  <si>
    <t>sem4 
psychiatria 
dr J. Hałaj 
15.00-16.30
G5 sala 029</t>
  </si>
  <si>
    <t>sem1 
pediatria 
lek O. Wojnarowicz
16.00 - 19.00
G5 sala -104</t>
  </si>
  <si>
    <t>Sem5 
med. Rodz.
lek P. Mierzwa
15.00-17.15
A2 sala 208</t>
  </si>
  <si>
    <t>sem4 
ch wew 
lek D. Kłos
16.00-18.15
A2 sala 209</t>
  </si>
  <si>
    <t>sem3 
ch wew 
lek M. Wójcik 
15.00-18.00
G4 sala 125</t>
  </si>
  <si>
    <t>sem2 
med. Rat 
lek D. Popiel
15.00-16.30
G4 sala 130</t>
  </si>
  <si>
    <t>sem5 
pediatria 
lek K. Kazała
16.00 - 19.00
G4 sala 121</t>
  </si>
  <si>
    <t>sem1 
chirurgia 
dr P. Szredzki
16.00-19.00
G4 sala 124</t>
  </si>
  <si>
    <t>sem2 
pediatria 
lek E. Gramatyka-Drążek
16.00 - 19.00
G5 sala -104</t>
  </si>
  <si>
    <t>sem3 
med. Rat
lek J. Domagała
15.00-16.30
G5 sala 029</t>
  </si>
  <si>
    <t>sem3 
chirurgia
dr K. Korneta
17.00-18.30
G5 sala 029</t>
  </si>
  <si>
    <t>sem1 
ch wew 
lek M. Wójcik 
15.00-18.00
G5 sala 029</t>
  </si>
  <si>
    <t>sem5 
ch wew 
lek D. Kłos
16.00-18.15
A2 sala 212</t>
  </si>
  <si>
    <t>sem3 
gin i poł
lek M. Kunysz
16.00-19.00
G4 sala 321</t>
  </si>
  <si>
    <t>sem4 
chirurgia 
lek D. Dzido
16.00-17.30
G4 sala 125</t>
  </si>
  <si>
    <t xml:space="preserve">Pro-Familia </t>
  </si>
  <si>
    <t>sem1</t>
  </si>
  <si>
    <t>Sem2 
med. Rodz. 
lek K. Skolimowski
15.00-16.30
G4 sala 207</t>
  </si>
  <si>
    <t>Sem5 
med. Rodz.
lek K. Skolimowski
15.00-16.30
G4 sala 417</t>
  </si>
  <si>
    <t>med. Rat CSM 
11.15-14.15
dr G. Kucaba</t>
  </si>
  <si>
    <t>med. Rat CSM 
12.30-14.30
dr G. Kucaba</t>
  </si>
  <si>
    <t>sem1 
psychiatria 
lek J. Ławiński 
15.00-16.30
G4 sala 020</t>
  </si>
  <si>
    <t>sem1 
med. Rat 
lek J. Domagała
16.30-18.00
G4 sala 124</t>
  </si>
  <si>
    <t>sem4 
psychiatria 
lek J. Ławiński 
16.30-18.00
G4 sala 020</t>
  </si>
  <si>
    <t>sem3 
pediatria 
lek K. Kazała
16.00 - 19.00
G4 sala 417</t>
  </si>
  <si>
    <t>sem1 
gin i poł
lek M. Kunysz
16.00-18.15
G4 sala 124</t>
  </si>
  <si>
    <t>sem2 
psychiatria 
dr J. Hałaj 
15.00-16.30
G5 sala 210</t>
  </si>
  <si>
    <t>sem5 
ch wew 
lek D. Kłos
16.00-18.15
G4 sala 418</t>
  </si>
  <si>
    <t>Sem4 
med. Rodz.
lek K. Skolimowski
15.00-16.30
G5 sala 103</t>
  </si>
  <si>
    <t>sem5 
chirurgia 
lek D. Dzido
16.00-17.30
G5 sala -104</t>
  </si>
  <si>
    <t>sem3 
med. Rat
lek J. Domagała
15.00-16.30
G5 sala 103</t>
  </si>
  <si>
    <t>sem4 
med. Rat
lek J. Domagała
16.30-18.00
G5 sala 103</t>
  </si>
  <si>
    <t>sem3 
pediatria 
lek E. Gramatyka-Drążek
16.30 - 19.30
G5 sala 029</t>
  </si>
  <si>
    <t>sem1 
pediatria 
lek K. Kazała
16.00 - 19.00
G5 sala 036</t>
  </si>
  <si>
    <t>sem2 
psychiatria 
lek J. Ławiński 
15.00-16.30
G5 sala 029</t>
  </si>
  <si>
    <t>sem1 
chirurgia 
dr M. Kolowca
16.00-17.30
G5 sala 036</t>
  </si>
  <si>
    <t>sem2 
pediatria 
lek O. Wojnarowicz
16.00 - 19.00
G5 sala -104</t>
  </si>
  <si>
    <t>sem4 
ch wew 
dr K. Wróblewski
15.00-16.30
G5 sala 029</t>
  </si>
  <si>
    <t>sem5 
chirurgia 
lek R. Zavatskyi
16.00-17.30
G5 sala 103</t>
  </si>
  <si>
    <t>Sem3 
med. Rodz.
lek P. Mierzwa
15.00-16.30
G5 sala 210</t>
  </si>
  <si>
    <t>Sem4 
med. Rodz.
lek K. Skolimowski
15.00-17.15
G5 sala 029</t>
  </si>
  <si>
    <t>sem5 
pediatria 
lek M. Stokłosa
16.00-19.00
G5 sala -104</t>
  </si>
  <si>
    <t>Sem1 
med. Rodz.
lek K. Skolimowski
15.00-16.30
G5 sala -104</t>
  </si>
  <si>
    <t>sem5 
med. Rat
lek D. Popiel
15.00-16.30
G5 sala 103</t>
  </si>
  <si>
    <t>sem2 
pediatria 
lek K. Kazała
16.00 - 19.00
G5 sala 104</t>
  </si>
  <si>
    <t>sem3 
psychiatria 
lek J. Ławiński 
16.30-18.00
G5 sala 029</t>
  </si>
  <si>
    <t>sem5 
psychiatria 
lek J. Ławiński 
15.00-16.30
G5 sala 029</t>
  </si>
  <si>
    <t>sem5 
med. Rat
lek J. Domagała
16.30-18.00
G5 sala 036</t>
  </si>
  <si>
    <t>ch wew  REUM
od 8.00 do 12.30 
lek  M. Horeglad</t>
  </si>
  <si>
    <t>Horeglad Michał lek</t>
  </si>
  <si>
    <t>sem2 
chirurgia 
lek R. Zavatskyi
16.00-17.30                               s. 029 G5</t>
  </si>
  <si>
    <t>sem5 
gin i poł
lek A. Dryja-Brodowska
16.00-18.15                                    s. 130 G4</t>
  </si>
  <si>
    <t>sem4 
med. Rat
lek M. Popiel
15.00-16.30                                 s. -104 G5</t>
  </si>
  <si>
    <t>sem1 
med. Rat 
lek D. Popiel
15.00-16.30                                    s. -104 G5</t>
  </si>
  <si>
    <t>sem3 
med. Rat
lek M. Popiel
15.00-16.30                                s.103 G5</t>
  </si>
  <si>
    <t>sem2 
chirurgia 
dr P. Szredzki
16.00-19.00
G4 sala 124</t>
  </si>
  <si>
    <t>sem5 
chirurgia 
dr P. Szredzki
16.00-19.00
G4 sala 221</t>
  </si>
  <si>
    <t>med. Rat SOR 5 godz 
godz. 11.45 do 15.30
lek A. Harmata</t>
  </si>
  <si>
    <t>Sem1 
med. Rodz.
lek P. Mierzwa
15.00-16.30
G5 sala 103</t>
  </si>
  <si>
    <t>sem2 
ch wew 
lek D. Kłos
16.00-18.15
G5 sala 036</t>
  </si>
  <si>
    <t>sem2 
gin i poł
lek M. Kunysz
16.00-18.15   
s. 036 G5</t>
  </si>
  <si>
    <t>sem5 
chirurgia 
lek A. Iwasieczko 
13.30-15.00
G4 sala 221</t>
  </si>
  <si>
    <t>sem4 
chirurgia 
lek R. Zavatskyi
16.00-17.30
G5 sala 210</t>
  </si>
  <si>
    <t>sem2 
ch wew 
dr K. Wróblewski
15.00-16.30
G4 sala 221</t>
  </si>
  <si>
    <t>sem1 
gin i poł
lek M. Kunysz
16.00-18.15
G5 sala 036</t>
  </si>
  <si>
    <t>sem1 
chirurgia 
lek J. Frańczak
16.00-17.30
G5 sala 210</t>
  </si>
  <si>
    <t>Sem3 
med. Rodz.
lek K. Skolimowski
15.00-17.15
G5 sala -104</t>
  </si>
  <si>
    <t>sem4 
pediatria 
lek M. Stokłosa
16.00-19.00
G5 sala 036</t>
  </si>
  <si>
    <t>sem5 
chirurgia 
lek J. Frańczak
17.30-19.00
G5 sala 210</t>
  </si>
  <si>
    <t>sem3 
med. Rat 
lek D. Popiel
15.00-16.30
G5 sala 029</t>
  </si>
  <si>
    <t>sem1 
chirurgia 
lek A. Iwasieczko 
15.00-16.30
G5 sala 210</t>
  </si>
  <si>
    <t>sem2 
gin i poł
lek M. Kunysz
16.00-18.15
G5 sala 036</t>
  </si>
  <si>
    <t xml:space="preserve">sem4 
ch wew 
lek S. Bróż 
15.30-17.45
G5 sala 029
</t>
  </si>
  <si>
    <t>sem4 
pediatria 
lek E. Gramatyka-Drążek
16.00 - 19.00
G5 sala 029</t>
  </si>
  <si>
    <t>sem3 
pediatria 
lek K. Wiącek
16.00 - 19.00
G5 sala -104</t>
  </si>
  <si>
    <t>sem1 
med. Rat 
lek M. Popiel
15.00-16.30
G5 sala 103</t>
  </si>
  <si>
    <t>sem1 
chirurgia 
lek R. Zavatskyi
16.00-17.30
G5 sala 210</t>
  </si>
  <si>
    <t>sem2 
gin i poł
lek M. Kunysz
16.00-19.00
G5 sala -104</t>
  </si>
  <si>
    <t>sem5 
ch wew 
dr K. Wróblewski
15.00-16.30
G4 sala 124</t>
  </si>
  <si>
    <t>sem1 
chirurgia 
lek J. Frańczak
16.00-17.30
G4 sala -104</t>
  </si>
  <si>
    <t>sem2 
pediatria 
lek M. Stokłosa
16.00-19.00
G5 sala 029</t>
  </si>
  <si>
    <t>Sem3 
med. Rodz.
lek P. Mierzwa
15.00-17.15
G5 sala -102</t>
  </si>
  <si>
    <t>sem4 
chirurgia 
lek J. Frańczak
17.30-19.00
G5 sala -104</t>
  </si>
  <si>
    <t>Sem5 
med. Rodz.
lek K. Skolimowski
15.00-17.15
G4 sala 020</t>
  </si>
  <si>
    <t>sem2 
med. Rat 
lek M. Popiel
15.00-16.30
G5 sala 210</t>
  </si>
  <si>
    <t>sem4 
med. Rat
lek D. Popiel
15.00-16.30
G5 sala -104</t>
  </si>
  <si>
    <t>sem2 
chirurgia 
lek A. Iwasieczko 
13.30-15.00
G4 sala 124</t>
  </si>
  <si>
    <t>sem4 
ch wew 
lek S. Bróż 
15.30-17.45
G5 sala -104</t>
  </si>
  <si>
    <t>sem4 
pediatria 
lek K. Kazała
16.00 - 19.00
G5 sala 029</t>
  </si>
  <si>
    <t>sem5 
pediatria 
lek E. Gramatyka-Drążek
16.00 - 19.00
G5 sala 036</t>
  </si>
  <si>
    <t>sem1 
pediatria 
lek K. Wiącek
16.00 - 19.00
G5 sala -104</t>
  </si>
  <si>
    <t>sem1 
gin i poł
lek M. Kunysz
16.00-19.00
G5 sala 210</t>
  </si>
  <si>
    <t>sem2 
psychiatria 
dr J. Hałaj 
15.00-17.15  
G4 sala 221</t>
  </si>
  <si>
    <t>sem3 
psychiatria 
dr J. Hałaj 
17.15  -19.00
G4 sala 221</t>
  </si>
  <si>
    <t>sem3 
ch wew 
dr K. Wróblewski
15.00-16.30
G4 sala 124</t>
  </si>
  <si>
    <t>sem2 
chirurgia 
dr M. Wesecki 
13.30-15.00
G4 sala 418</t>
  </si>
  <si>
    <t>sem3 
chirurgia 
dr M. Wesecki
15.00-16.30
G4 sala 418</t>
  </si>
  <si>
    <t>sem5 
chirurgia 
dr M. Wesecki
18.00-19.30
G4 sala 418</t>
  </si>
  <si>
    <t>sem1 
pediatria 
lek M. Stokłosa
16.00-19.00
G4 sala 124</t>
  </si>
  <si>
    <t>sem3 
chirurgia 
lek J. Frańczak
16.00-17.30
G5 sala 210</t>
  </si>
  <si>
    <t>sem4 
ch wew 
lek D. Kłos
16.00-18.15
G5 sala -014</t>
  </si>
  <si>
    <t>sem2 
ch wew 
lek M. Wiśniowski
14.30-16.00
G4 sala 020</t>
  </si>
  <si>
    <t>sem4 
ch wew 
lek M. Wiśniowski
14.30- 16.00
G5 sala 103</t>
  </si>
  <si>
    <t>sem5 
ch wew 
lek M. Wiśniowski
14.30-16.00
G5 sala 036</t>
  </si>
  <si>
    <t>sem1 
ch wew 
lek P. Łańko
15.00-16.30
A2 aula 46</t>
  </si>
  <si>
    <t>sem3 
ch wew 
dr P. Wańczura
14.30-16.00
G4 sala 121</t>
  </si>
  <si>
    <t>sem1 
ch wew 
dr P. Wańczura
14.30-16.00
G4 sala 417</t>
  </si>
  <si>
    <t>Sowa Damian lek</t>
  </si>
  <si>
    <t>Litwa M</t>
  </si>
  <si>
    <t xml:space="preserve">wtorki Pro Familia Trzebownisko, czwartki Pro Familia Jasionka. </t>
  </si>
  <si>
    <t>Zyś K dr</t>
  </si>
  <si>
    <t>Dąbek Iwona lek</t>
  </si>
  <si>
    <t>ch wew KARDIO MSWiA
od 8.00 do 12.30 
lek M. Wiśniowski</t>
  </si>
  <si>
    <t>ch wew  PULMO
od 8.00 do 11.45
lek A. Pieniążek</t>
  </si>
  <si>
    <t>ch wew  PULMO
od 8.00 do 11.45 
lek A. Pieniążek</t>
  </si>
  <si>
    <t>ch wew  Kardio MSWiA
od 8.00 do 11.45 
lek G. Kamiński</t>
  </si>
  <si>
    <t>ch wew  Kardio MSWiA
od 8.00 do 11.45 
lek M. Makowski</t>
  </si>
  <si>
    <t>ch wew  REUM
od 8.00 do 11.45 
lek  M. Horeglad</t>
  </si>
  <si>
    <t>ch wew  KARDIO 
od 8.00 do 11.45 
lek B. Deręgowska</t>
  </si>
  <si>
    <t>ch wew GASTRO
od 8.00 do 11.45 
lek K. Partyka</t>
  </si>
  <si>
    <t>ch wew GASTRO
od 8.00 do 11.45 
lek P. Łańko</t>
  </si>
  <si>
    <t>ch wew GASTRO
od 8.00 do 11.45 
lek M. Wojnicka-Stolarz</t>
  </si>
  <si>
    <t>ch wew MSWiA
od 8.00 do 11.45 
lek J. Dziki-Zarębska</t>
  </si>
  <si>
    <t>ch wew PULMO
od 8.00 do 11.45 
lek A. Duliban-Wojnar</t>
  </si>
  <si>
    <t>ch wew MSWiA
od 8.00 do 11.45 
lek W. Lubas</t>
  </si>
  <si>
    <t>ch wew MSWiA
od 8.00 do 11.45 
lek M. Szczęch-Marczak</t>
  </si>
  <si>
    <t>ch wew PULMO
od 8.00 do 11.45 
lek T. Kaziród</t>
  </si>
  <si>
    <t>ch wew PULMO
od 8.00 do 11.45 
lek R. Niwińska</t>
  </si>
  <si>
    <t>ch wew PULMO
od 8.00 do 11.45 
lek D. Wróblewska</t>
  </si>
  <si>
    <t xml:space="preserve">ch wew HEMATO
od 7.30 do 12.00 
proszę zgłosic się do sekretariatu </t>
  </si>
  <si>
    <t>Przychodnia Sokrates Niechobrz / Zgłobień.</t>
  </si>
  <si>
    <t>med. Rat CSM 
15.00-16.30
lek. J. Żmudziejewska-Kruczek</t>
  </si>
  <si>
    <t>med. Rat CSM 
16.30-18.00
lek. J. Żmudziejewska-Kruczek</t>
  </si>
  <si>
    <t>Żmudziejewska-Kruczek Joanna lek</t>
  </si>
  <si>
    <t>sem4 
ch wew 
lek T. Kaziród 
14.30-17.30 
Sala seminaryjna Rycerska</t>
  </si>
  <si>
    <t>sem2 
ch wew 
lek T. Kaziród 
14.30-17.30 
Sala seminaryjna Rycerska</t>
  </si>
  <si>
    <t>sem1 
ch wew 
lek T. Kaziród 
14.30-17.30 
Sala seminaryjna Rycerska</t>
  </si>
  <si>
    <t>sem3 
ch wew 
lek T. Kaziród 
14.30-17.30 
Sala seminaryjna Rycerska</t>
  </si>
  <si>
    <t>med. Rat CSM
godz.9.00-10.30
lek M. Krzysztofik</t>
  </si>
  <si>
    <t>med. Rat CSM
godz.10.45-12.15
lek M. Krzysztofik</t>
  </si>
  <si>
    <t>sem5 
chirurgia
dr K. Korneta
17.00-18.30
G5 sala 103</t>
  </si>
  <si>
    <t>sem1 
ch wew 
lek S. Bróż 
15.30-20.00
G5 sala -104</t>
  </si>
  <si>
    <t>sem3 
ch wew 
lek S. Bróż 
15.30-20.00
  G5 sala 103</t>
  </si>
  <si>
    <t>sem3 
gin i poł
lek A. Dryja-Brodowska
16.00-18.15
G4 sala 321</t>
  </si>
  <si>
    <t>chir TORAKO 6X45 
od 8.00 do 12.30
lek M. Kruczek</t>
  </si>
  <si>
    <t>sem4 
pediatria 
lek K. Wiącek
16.00 - 19.00
A1 aula Zająca</t>
  </si>
  <si>
    <t>med. Rat CSM 
godz.15.00-16.30 
lek K. Bednarz</t>
  </si>
  <si>
    <t>sem4 
pediatria 
lek O. Wojnarowicz
16.00 - 19.00
G4 sala 328/329</t>
  </si>
  <si>
    <t>sem2 
ch wew 
lek S. Bróż 
15.30-20.00
G4 sala 328/329</t>
  </si>
  <si>
    <t>Sem4 
med. Rodz.
lek P. Mierzwa
15.00-17.15
G4 sala 328/329</t>
  </si>
  <si>
    <t>sem4 
chirurgia 
lek J. Frańczak
19.15-20.45
G4 sala 321</t>
  </si>
  <si>
    <t>sem1 
chirurgia 
lek D. Dzido
16.00-17.30
G5 sala -102</t>
  </si>
  <si>
    <t>sem2 
chirurgia 
lek J. Frańczak
19.00-20.30
G4 sala 135</t>
  </si>
  <si>
    <t>sem4 
ch wew 
lek P. Łańko
16.30-18.00
G4 sala 130</t>
  </si>
  <si>
    <t>sem3 
chirurgia 
lek D. Dzido
16.00-17.30
G4 sala 418</t>
  </si>
  <si>
    <t>sem3 
gin i poł
lek A. Dryja-Brodowska
16.00-18.15
G4 sala 135</t>
  </si>
  <si>
    <t>sem5 
gin i poł
lek A. Dryja-Brodowska
16.00-18.15
G5 sala 036</t>
  </si>
  <si>
    <t>sem4 
gin i poł
lek A. Dryja-Brodowska
16.30-18.45
G5 sala 103</t>
  </si>
  <si>
    <t>sem5 
gin i poł
lek A. Dryja-Brodowska
16.30-19.30
G5 sala 103</t>
  </si>
  <si>
    <t>sem4 
gin i poł
lek A. Dryja-Brodowska
17.00-19.15
G4 sala 418</t>
  </si>
  <si>
    <t>sem1 
chirurgia 
dr M. Wesecki  
16.30-18.00
G4 sala 418</t>
  </si>
  <si>
    <t>sem4 
chirurgia 
dr M. Wesecki
19.30-21.00
G4 sala 418</t>
  </si>
  <si>
    <t>sem4 
gin i poł
lek A. Dryja-Brodowska
16.00-19.00
G4 sala 321</t>
  </si>
  <si>
    <t>sem1 
pediatria 
lek E. Gramatyka-Drążek
14.30 - 17.30
G5 sala 103</t>
  </si>
  <si>
    <t>ped  5X45 CSM 
od 15.15 do 19.00 
dr P. Zapolnik</t>
  </si>
  <si>
    <t>ped  5X45 CSM 
od 9.00-12.45
dr P. Zapolnik</t>
  </si>
  <si>
    <t>ped  5X45 CSM 
od 15.00 do 18.45 
dr P. Zapolnik</t>
  </si>
  <si>
    <t>Sem4 
med. Rodz.
lek P. Mierzwa
17.30-19.00
G5 sala 210</t>
  </si>
  <si>
    <t>sem5 
med. Rat
lek M. Popiel
15.15-16.45
A2 sala 211</t>
  </si>
  <si>
    <t>Sem1 
med. Rodz.
lek K. Skolimowski
15.15-17.30
G4 sala 121</t>
  </si>
  <si>
    <t>med. Rat CSM 
12.15-15.15
dr G. Kucaba</t>
  </si>
  <si>
    <t>med. Rat CSM 
14.00-17.00
dr G. Kucaba</t>
  </si>
  <si>
    <t>med. Rat CSM 
09.00-10.30
lek K Szwakop</t>
  </si>
  <si>
    <t>sem2 
chirurgia 
lek J. Frańczak
19.00-20.30
G4 sala 418</t>
  </si>
  <si>
    <t>sem3 
chirurgia 
lek J. Frańczak
19.00-20.30
G4 sala 418</t>
  </si>
  <si>
    <t>ped  5X45 CSM 
od 15.15 do 19.00 
lek P. Fic zastępstwo dr P. Zapolnik</t>
  </si>
  <si>
    <t>ped  5X45 CSM 
od 09.00-12.45 
lek P. Fic zastępstwo dr P. Zapolnik</t>
  </si>
  <si>
    <t>med. Rat SOR 5 godz 
godz. 11.45-15.30
lek A. Harmata</t>
  </si>
  <si>
    <t>sem3 
pediatria 
lek M. Stokłosa
16.00-19.00
A2 sala 211</t>
  </si>
  <si>
    <t>med. Rat SOR 5 godz 
godz. 8 do 11.45 
lek A. Harmata</t>
  </si>
  <si>
    <t>ch wew KARDIO MSWiA
od 8.00 do 13.15
lek M. Wiśniowski</t>
  </si>
  <si>
    <t>ch wew KARDIO MSWiA
od 8.00 do 11.45 
lek M. Wiśniowski</t>
  </si>
  <si>
    <t>med. Rat SOR 5 godz 
godz. 11.45 -15.30
lek A. Harmata</t>
  </si>
  <si>
    <t>ch wew GASTRO
od 8.00 do 10.15 
lek K. Partyka</t>
  </si>
  <si>
    <t>ch wew GASTRO
od 8.00 do 13.15 
lek K. Partyka</t>
  </si>
  <si>
    <t>sem1 
ch wew 
dr K. Wróblewski
13.30-15.00
G4 sala 321</t>
  </si>
  <si>
    <t>ped  5X45 CSM 
od 09.00 do 12.00 
lek P. Fic zastępstwo dr P. Zapolnik</t>
  </si>
  <si>
    <t xml:space="preserve">sem5 
ch wew 
lek T. Kaziród 
15.15-18.15
A5 aula 1 </t>
  </si>
  <si>
    <t>Sem2 
med. Rodz.
lek P. Mierzwa
15.00-17.15
A5 sala 3</t>
  </si>
  <si>
    <t>med. Rat CSM 
13.00 -15.15
dr G. Kucaba</t>
  </si>
  <si>
    <t>ch wew GASTRO
od 8.00 do 11.45
lek D. Sowa</t>
  </si>
  <si>
    <t>chir  7X45 
od 8.00 do 13.15
lek J. Żelazo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</si>
</sst>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;\-0;;\ @"/>
  </numFmts>
  <fonts count="26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zcionka tekstu podstawowego"/>
      <charset val="238"/>
    </font>
    <font>
      <sz val="2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00FFFF"/>
      <name val="Calibri"/>
      <family val="2"/>
      <charset val="238"/>
      <scheme val="minor"/>
    </font>
    <font>
      <sz val="13"/>
      <color rgb="FF66FF66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274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5" fillId="0" borderId="0" xfId="0" applyFont="1"/>
    <xf numFmtId="0" fontId="6" fillId="0" borderId="2" xfId="0" applyFont="1" applyBorder="1"/>
    <xf numFmtId="0" fontId="10" fillId="2" borderId="0" xfId="0" applyFont="1" applyFill="1"/>
    <xf numFmtId="0" fontId="10" fillId="7" borderId="0" xfId="0" applyFont="1" applyFill="1"/>
    <xf numFmtId="0" fontId="11" fillId="7" borderId="0" xfId="0" applyFont="1" applyFill="1"/>
    <xf numFmtId="0" fontId="9" fillId="7" borderId="0" xfId="0" applyFont="1" applyFill="1"/>
    <xf numFmtId="0" fontId="10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2" borderId="0" xfId="0" applyFont="1" applyFill="1"/>
    <xf numFmtId="0" fontId="9" fillId="2" borderId="0" xfId="0" applyFont="1" applyFill="1"/>
    <xf numFmtId="0" fontId="12" fillId="0" borderId="0" xfId="0" applyFont="1"/>
    <xf numFmtId="0" fontId="13" fillId="0" borderId="0" xfId="0" applyFont="1"/>
    <xf numFmtId="0" fontId="6" fillId="6" borderId="0" xfId="0" applyFont="1" applyFill="1"/>
    <xf numFmtId="0" fontId="5" fillId="6" borderId="0" xfId="0" applyFont="1" applyFill="1"/>
    <xf numFmtId="0" fontId="13" fillId="6" borderId="0" xfId="0" applyFont="1" applyFill="1"/>
    <xf numFmtId="0" fontId="0" fillId="6" borderId="0" xfId="0" applyFill="1"/>
    <xf numFmtId="164" fontId="6" fillId="0" borderId="0" xfId="0" applyNumberFormat="1" applyFont="1"/>
    <xf numFmtId="164" fontId="5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wrapText="1"/>
    </xf>
    <xf numFmtId="0" fontId="6" fillId="10" borderId="2" xfId="0" applyFont="1" applyFill="1" applyBorder="1" applyAlignment="1">
      <alignment horizontal="left" vertical="center" wrapText="1"/>
    </xf>
    <xf numFmtId="0" fontId="11" fillId="2" borderId="0" xfId="0" applyFont="1" applyFill="1"/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wrapText="1"/>
    </xf>
    <xf numFmtId="0" fontId="6" fillId="11" borderId="2" xfId="0" applyFont="1" applyFill="1" applyBorder="1" applyAlignment="1">
      <alignment horizontal="left" vertical="center" wrapText="1"/>
    </xf>
    <xf numFmtId="0" fontId="10" fillId="11" borderId="0" xfId="0" applyFont="1" applyFill="1"/>
    <xf numFmtId="0" fontId="11" fillId="11" borderId="0" xfId="0" applyFont="1" applyFill="1"/>
    <xf numFmtId="0" fontId="9" fillId="11" borderId="0" xfId="0" applyFont="1" applyFill="1"/>
    <xf numFmtId="0" fontId="2" fillId="12" borderId="2" xfId="0" applyFont="1" applyFill="1" applyBorder="1" applyAlignment="1">
      <alignment wrapText="1"/>
    </xf>
    <xf numFmtId="0" fontId="6" fillId="12" borderId="2" xfId="0" applyFont="1" applyFill="1" applyBorder="1" applyAlignment="1">
      <alignment horizontal="left" vertical="center" wrapText="1"/>
    </xf>
    <xf numFmtId="0" fontId="6" fillId="13" borderId="0" xfId="0" applyFont="1" applyFill="1"/>
    <xf numFmtId="0" fontId="5" fillId="13" borderId="0" xfId="0" applyFont="1" applyFill="1"/>
    <xf numFmtId="0" fontId="13" fillId="13" borderId="0" xfId="0" applyFont="1" applyFill="1"/>
    <xf numFmtId="0" fontId="0" fillId="13" borderId="0" xfId="0" applyFill="1"/>
    <xf numFmtId="0" fontId="15" fillId="12" borderId="2" xfId="0" applyFont="1" applyFill="1" applyBorder="1" applyAlignment="1">
      <alignment wrapText="1"/>
    </xf>
    <xf numFmtId="0" fontId="16" fillId="15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3" fillId="0" borderId="0" xfId="0" applyFont="1"/>
    <xf numFmtId="0" fontId="6" fillId="0" borderId="2" xfId="0" applyFont="1" applyBorder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13" borderId="2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textRotation="90"/>
    </xf>
    <xf numFmtId="0" fontId="7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65" fontId="10" fillId="8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10" fillId="4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17" borderId="0" xfId="0" applyFont="1" applyFill="1"/>
    <xf numFmtId="0" fontId="3" fillId="17" borderId="6" xfId="0" applyFont="1" applyFill="1" applyBorder="1" applyAlignment="1">
      <alignment horizontal="center"/>
    </xf>
    <xf numFmtId="14" fontId="3" fillId="17" borderId="9" xfId="0" applyNumberFormat="1" applyFont="1" applyFill="1" applyBorder="1" applyAlignment="1">
      <alignment horizontal="center"/>
    </xf>
    <xf numFmtId="0" fontId="6" fillId="17" borderId="0" xfId="0" applyFont="1" applyFill="1" applyAlignment="1">
      <alignment horizontal="left" vertical="center"/>
    </xf>
    <xf numFmtId="0" fontId="6" fillId="17" borderId="0" xfId="0" applyFont="1" applyFill="1"/>
    <xf numFmtId="165" fontId="10" fillId="17" borderId="0" xfId="0" applyNumberFormat="1" applyFont="1" applyFill="1" applyAlignment="1">
      <alignment horizontal="center"/>
    </xf>
    <xf numFmtId="165" fontId="10" fillId="17" borderId="0" xfId="0" applyNumberFormat="1" applyFont="1" applyFill="1" applyAlignment="1">
      <alignment horizontal="center" vertical="center"/>
    </xf>
    <xf numFmtId="164" fontId="6" fillId="17" borderId="0" xfId="0" applyNumberFormat="1" applyFont="1" applyFill="1"/>
    <xf numFmtId="0" fontId="0" fillId="17" borderId="0" xfId="0" applyFill="1"/>
    <xf numFmtId="0" fontId="1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/>
    <xf numFmtId="0" fontId="16" fillId="3" borderId="2" xfId="0" applyFont="1" applyFill="1" applyBorder="1"/>
    <xf numFmtId="0" fontId="16" fillId="18" borderId="2" xfId="0" applyFont="1" applyFill="1" applyBorder="1" applyAlignment="1">
      <alignment horizontal="left" vertical="center" wrapText="1"/>
    </xf>
    <xf numFmtId="0" fontId="6" fillId="18" borderId="2" xfId="0" applyFont="1" applyFill="1" applyBorder="1"/>
    <xf numFmtId="0" fontId="16" fillId="18" borderId="2" xfId="0" applyFont="1" applyFill="1" applyBorder="1" applyAlignment="1">
      <alignment vertical="center" wrapText="1"/>
    </xf>
    <xf numFmtId="0" fontId="6" fillId="14" borderId="2" xfId="0" applyFont="1" applyFill="1" applyBorder="1"/>
    <xf numFmtId="0" fontId="16" fillId="14" borderId="2" xfId="0" applyFont="1" applyFill="1" applyBorder="1" applyAlignment="1">
      <alignment vertical="center" wrapText="1"/>
    </xf>
    <xf numFmtId="0" fontId="17" fillId="14" borderId="2" xfId="0" applyFont="1" applyFill="1" applyBorder="1" applyAlignment="1">
      <alignment horizontal="left" vertical="top"/>
    </xf>
    <xf numFmtId="0" fontId="6" fillId="13" borderId="2" xfId="0" applyFont="1" applyFill="1" applyBorder="1"/>
    <xf numFmtId="0" fontId="17" fillId="15" borderId="2" xfId="0" applyFont="1" applyFill="1" applyBorder="1"/>
    <xf numFmtId="0" fontId="16" fillId="15" borderId="2" xfId="0" applyFont="1" applyFill="1" applyBorder="1" applyAlignment="1">
      <alignment vertical="center" wrapText="1"/>
    </xf>
    <xf numFmtId="0" fontId="6" fillId="15" borderId="2" xfId="0" applyFont="1" applyFill="1" applyBorder="1"/>
    <xf numFmtId="0" fontId="6" fillId="3" borderId="14" xfId="0" applyFont="1" applyFill="1" applyBorder="1"/>
    <xf numFmtId="0" fontId="22" fillId="13" borderId="3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5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17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14" fontId="3" fillId="20" borderId="9" xfId="0" applyNumberFormat="1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19" borderId="6" xfId="0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0" fontId="24" fillId="13" borderId="2" xfId="0" applyFont="1" applyFill="1" applyBorder="1" applyAlignment="1">
      <alignment horizontal="left" vertical="center" wrapText="1"/>
    </xf>
    <xf numFmtId="0" fontId="24" fillId="13" borderId="3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21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 wrapText="1"/>
    </xf>
    <xf numFmtId="14" fontId="21" fillId="19" borderId="8" xfId="0" applyNumberFormat="1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14" fontId="21" fillId="19" borderId="10" xfId="0" applyNumberFormat="1" applyFont="1" applyFill="1" applyBorder="1" applyAlignment="1">
      <alignment horizontal="center"/>
    </xf>
    <xf numFmtId="0" fontId="3" fillId="20" borderId="5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20" borderId="7" xfId="0" applyFont="1" applyFill="1" applyBorder="1" applyAlignment="1">
      <alignment horizontal="center"/>
    </xf>
    <xf numFmtId="0" fontId="21" fillId="19" borderId="5" xfId="0" applyFont="1" applyFill="1" applyBorder="1" applyAlignment="1">
      <alignment horizontal="center"/>
    </xf>
    <xf numFmtId="0" fontId="21" fillId="19" borderId="6" xfId="0" applyFont="1" applyFill="1" applyBorder="1" applyAlignment="1">
      <alignment horizontal="center"/>
    </xf>
    <xf numFmtId="0" fontId="21" fillId="19" borderId="7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4" fontId="3" fillId="20" borderId="8" xfId="0" applyNumberFormat="1" applyFont="1" applyFill="1" applyBorder="1" applyAlignment="1">
      <alignment horizontal="center"/>
    </xf>
    <xf numFmtId="14" fontId="3" fillId="20" borderId="9" xfId="0" applyNumberFormat="1" applyFont="1" applyFill="1" applyBorder="1" applyAlignment="1">
      <alignment horizontal="center"/>
    </xf>
    <xf numFmtId="14" fontId="3" fillId="20" borderId="10" xfId="0" applyNumberFormat="1" applyFont="1" applyFill="1" applyBorder="1" applyAlignment="1">
      <alignment horizontal="center"/>
    </xf>
    <xf numFmtId="14" fontId="3" fillId="19" borderId="8" xfId="0" applyNumberFormat="1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14" fontId="3" fillId="19" borderId="10" xfId="0" applyNumberFormat="1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13" borderId="15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13" xfId="0" applyFont="1" applyBorder="1" applyAlignment="1">
      <alignment horizontal="center" wrapText="1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colors>
    <mruColors>
      <color rgb="FF66FF66"/>
      <color rgb="FF00FFFF"/>
      <color rgb="FFFF9999"/>
      <color rgb="FFFF99FF"/>
      <color rgb="FFFFCCCC"/>
      <color rgb="FF99FFCC"/>
      <color rgb="FFFF99CC"/>
      <color rgb="FF99CCFF"/>
      <color rgb="FFFF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R247"/>
  <sheetViews>
    <sheetView tabSelected="1" zoomScale="50" zoomScaleNormal="50" zoomScaleSheetLayoutView="30" workbookViewId="0">
      <pane xSplit="25" ySplit="3" topLeftCell="IP29" activePane="bottomRight" state="frozen"/>
      <selection pane="topRight" activeCell="N1" sqref="N1"/>
      <selection pane="bottomLeft" activeCell="A5" sqref="A5"/>
      <selection pane="bottomRight" activeCell="JB42" sqref="JB42"/>
    </sheetView>
  </sheetViews>
  <sheetFormatPr defaultRowHeight="21"/>
  <cols>
    <col min="1" max="1" width="19" style="21" hidden="1" customWidth="1"/>
    <col min="2" max="2" width="5.85546875" style="22" hidden="1" customWidth="1"/>
    <col min="3" max="4" width="11" style="23" hidden="1" customWidth="1"/>
    <col min="5" max="5" width="7.42578125" style="24" hidden="1" customWidth="1"/>
    <col min="6" max="8" width="9.42578125" style="23" hidden="1" customWidth="1"/>
    <col min="9" max="9" width="6.140625" style="23" hidden="1" customWidth="1"/>
    <col min="10" max="11" width="13.28515625" style="23" hidden="1" customWidth="1"/>
    <col min="12" max="12" width="5.7109375" style="25" hidden="1" customWidth="1"/>
    <col min="13" max="14" width="10.5703125" style="26" hidden="1" customWidth="1"/>
    <col min="15" max="15" width="6" style="27" hidden="1" customWidth="1"/>
    <col min="16" max="16" width="11.7109375" style="23" hidden="1" customWidth="1"/>
    <col min="17" max="17" width="5.7109375" style="28" hidden="1" customWidth="1"/>
    <col min="18" max="18" width="12.28515625" style="28" hidden="1" customWidth="1"/>
    <col min="19" max="19" width="8.28515625" style="29" hidden="1" customWidth="1"/>
    <col min="20" max="21" width="15" style="30" hidden="1" customWidth="1"/>
    <col min="22" max="22" width="5.85546875" style="31" hidden="1" customWidth="1"/>
    <col min="23" max="24" width="9.140625" style="32" customWidth="1"/>
    <col min="25" max="25" width="8.140625" style="62" bestFit="1" customWidth="1"/>
    <col min="26" max="26" width="38.7109375" customWidth="1"/>
    <col min="27" max="27" width="28.7109375" customWidth="1"/>
    <col min="28" max="28" width="9.140625" customWidth="1"/>
    <col min="29" max="29" width="37.85546875" bestFit="1" customWidth="1"/>
    <col min="30" max="31" width="9" customWidth="1"/>
    <col min="32" max="32" width="37.85546875" bestFit="1" customWidth="1"/>
    <col min="33" max="33" width="32.7109375" bestFit="1" customWidth="1"/>
    <col min="34" max="34" width="35.140625" customWidth="1"/>
    <col min="35" max="35" width="37.85546875" bestFit="1" customWidth="1"/>
    <col min="36" max="37" width="9.140625" customWidth="1"/>
    <col min="38" max="38" width="37.85546875" bestFit="1" customWidth="1"/>
    <col min="39" max="41" width="28.7109375" customWidth="1"/>
    <col min="42" max="42" width="37.85546875" bestFit="1" customWidth="1"/>
    <col min="43" max="44" width="28.7109375" customWidth="1"/>
    <col min="45" max="45" width="37.85546875" bestFit="1" customWidth="1"/>
    <col min="46" max="47" width="28.7109375" customWidth="1"/>
    <col min="48" max="48" width="37.85546875" bestFit="1" customWidth="1"/>
    <col min="49" max="49" width="32.7109375" bestFit="1" customWidth="1"/>
    <col min="50" max="50" width="25.5703125" customWidth="1"/>
    <col min="51" max="51" width="37.85546875" bestFit="1" customWidth="1"/>
    <col min="54" max="54" width="37.85546875" bestFit="1" customWidth="1"/>
    <col min="55" max="57" width="28.7109375" customWidth="1"/>
    <col min="58" max="58" width="37.85546875" bestFit="1" customWidth="1"/>
    <col min="59" max="60" width="28.7109375" customWidth="1"/>
    <col min="61" max="61" width="37.85546875" bestFit="1" customWidth="1"/>
    <col min="62" max="63" width="28.7109375" customWidth="1"/>
    <col min="64" max="64" width="37.85546875" bestFit="1" customWidth="1"/>
    <col min="65" max="65" width="32.7109375" bestFit="1" customWidth="1"/>
    <col min="66" max="66" width="28.7109375" customWidth="1"/>
    <col min="67" max="67" width="37.85546875" bestFit="1" customWidth="1"/>
    <col min="69" max="69" width="28.7109375" customWidth="1"/>
    <col min="70" max="70" width="37.85546875" bestFit="1" customWidth="1"/>
    <col min="71" max="73" width="28.7109375" customWidth="1"/>
    <col min="74" max="74" width="37.85546875" bestFit="1" customWidth="1"/>
    <col min="75" max="77" width="28.7109375" customWidth="1"/>
    <col min="78" max="78" width="37.85546875" bestFit="1" customWidth="1"/>
    <col min="79" max="80" width="28.7109375" customWidth="1"/>
    <col min="81" max="81" width="37.85546875" bestFit="1" customWidth="1"/>
    <col min="82" max="82" width="32.7109375" bestFit="1" customWidth="1"/>
    <col min="83" max="83" width="28.7109375" customWidth="1"/>
    <col min="84" max="84" width="37.85546875" bestFit="1" customWidth="1"/>
    <col min="86" max="86" width="28.7109375" customWidth="1"/>
    <col min="87" max="87" width="37.85546875" bestFit="1" customWidth="1"/>
    <col min="88" max="90" width="28.7109375" customWidth="1"/>
    <col min="91" max="91" width="37.85546875" bestFit="1" customWidth="1"/>
    <col min="92" max="92" width="28.7109375" customWidth="1"/>
    <col min="93" max="93" width="32.7109375" bestFit="1" customWidth="1"/>
    <col min="94" max="94" width="28.7109375" customWidth="1"/>
    <col min="95" max="95" width="37.85546875" bestFit="1" customWidth="1"/>
    <col min="96" max="97" width="28.7109375" customWidth="1"/>
    <col min="98" max="98" width="37.85546875" bestFit="1" customWidth="1"/>
    <col min="99" max="99" width="28.7109375" customWidth="1"/>
    <col min="100" max="100" width="21.28515625" bestFit="1" customWidth="1"/>
    <col min="101" max="101" width="14.42578125" style="142" bestFit="1" customWidth="1"/>
    <col min="102" max="102" width="37.85546875" bestFit="1" customWidth="1"/>
    <col min="103" max="105" width="28.7109375" customWidth="1"/>
    <col min="106" max="106" width="37.85546875" bestFit="1" customWidth="1"/>
    <col min="107" max="108" width="28.7109375" customWidth="1"/>
    <col min="109" max="109" width="37.85546875" bestFit="1" customWidth="1"/>
    <col min="110" max="111" width="28.7109375" customWidth="1"/>
    <col min="112" max="112" width="37.85546875" bestFit="1" customWidth="1"/>
    <col min="113" max="113" width="32.7109375" bestFit="1" customWidth="1"/>
    <col min="114" max="114" width="28.7109375" customWidth="1"/>
    <col min="115" max="115" width="37.85546875" bestFit="1" customWidth="1"/>
    <col min="116" max="116" width="9.140625" customWidth="1"/>
    <col min="118" max="118" width="15.85546875" style="142" bestFit="1" customWidth="1"/>
    <col min="119" max="119" width="37.85546875" bestFit="1" customWidth="1"/>
    <col min="120" max="120" width="22.42578125" bestFit="1" customWidth="1"/>
    <col min="121" max="121" width="28.7109375" customWidth="1"/>
    <col min="122" max="122" width="37.85546875" bestFit="1" customWidth="1"/>
    <col min="123" max="124" width="28.7109375" customWidth="1"/>
    <col min="125" max="125" width="37.85546875" bestFit="1" customWidth="1"/>
    <col min="126" max="126" width="32.7109375" bestFit="1" customWidth="1"/>
    <col min="127" max="127" width="28.7109375" customWidth="1"/>
    <col min="128" max="128" width="37.85546875" bestFit="1" customWidth="1"/>
    <col min="129" max="129" width="25.28515625" customWidth="1"/>
    <col min="130" max="130" width="28.7109375" customWidth="1"/>
    <col min="131" max="131" width="37.85546875" bestFit="1" customWidth="1"/>
    <col min="132" max="134" width="28.7109375" customWidth="1"/>
    <col min="135" max="135" width="37.85546875" bestFit="1" customWidth="1"/>
    <col min="136" max="137" width="28.7109375" customWidth="1"/>
    <col min="138" max="138" width="37.85546875" bestFit="1" customWidth="1"/>
    <col min="139" max="140" width="28.7109375" customWidth="1"/>
    <col min="141" max="141" width="37.85546875" bestFit="1" customWidth="1"/>
    <col min="142" max="142" width="32.7109375" bestFit="1" customWidth="1"/>
    <col min="143" max="144" width="28.7109375" customWidth="1"/>
    <col min="145" max="145" width="37.85546875" bestFit="1" customWidth="1"/>
    <col min="147" max="147" width="28.7109375" customWidth="1"/>
    <col min="148" max="148" width="37.85546875" bestFit="1" customWidth="1"/>
    <col min="149" max="151" width="28.7109375" customWidth="1"/>
    <col min="152" max="152" width="37.85546875" bestFit="1" customWidth="1"/>
    <col min="153" max="153" width="32.7109375" bestFit="1" customWidth="1"/>
    <col min="154" max="154" width="28.7109375" customWidth="1"/>
    <col min="155" max="155" width="37.85546875" bestFit="1" customWidth="1"/>
    <col min="156" max="158" width="28.7109375" customWidth="1"/>
    <col min="159" max="159" width="37.85546875" bestFit="1" customWidth="1"/>
    <col min="160" max="161" width="28.7109375" customWidth="1"/>
    <col min="162" max="162" width="37.85546875" bestFit="1" customWidth="1"/>
    <col min="164" max="164" width="28.7109375" customWidth="1"/>
    <col min="165" max="165" width="37.85546875" bestFit="1" customWidth="1"/>
    <col min="166" max="168" width="28.7109375" customWidth="1"/>
    <col min="169" max="169" width="37.85546875" bestFit="1" customWidth="1"/>
    <col min="170" max="172" width="28.7109375" customWidth="1"/>
    <col min="173" max="173" width="37.85546875" bestFit="1" customWidth="1"/>
    <col min="174" max="175" width="28.7109375" customWidth="1"/>
    <col min="176" max="176" width="37.85546875" bestFit="1" customWidth="1"/>
    <col min="177" max="180" width="28.7109375" customWidth="1"/>
    <col min="181" max="181" width="37.85546875" bestFit="1" customWidth="1"/>
    <col min="183" max="183" width="28.7109375" customWidth="1"/>
    <col min="184" max="184" width="37.85546875" bestFit="1" customWidth="1"/>
    <col min="185" max="187" width="28.7109375" customWidth="1"/>
    <col min="188" max="188" width="37.85546875" bestFit="1" customWidth="1"/>
    <col min="189" max="191" width="28.7109375" customWidth="1"/>
    <col min="192" max="192" width="37.85546875" bestFit="1" customWidth="1"/>
    <col min="193" max="194" width="28.7109375" customWidth="1"/>
    <col min="195" max="195" width="37.85546875" bestFit="1" customWidth="1"/>
    <col min="196" max="196" width="36.28515625" customWidth="1"/>
    <col min="197" max="198" width="28.7109375" customWidth="1"/>
    <col min="199" max="199" width="37.85546875" bestFit="1" customWidth="1"/>
    <col min="201" max="201" width="28.7109375" customWidth="1"/>
    <col min="202" max="202" width="37.85546875" bestFit="1" customWidth="1"/>
    <col min="203" max="203" width="35.42578125" bestFit="1" customWidth="1"/>
    <col min="204" max="205" width="28.7109375" customWidth="1"/>
    <col min="206" max="206" width="37.85546875" bestFit="1" customWidth="1"/>
    <col min="207" max="208" width="28.7109375" customWidth="1"/>
    <col min="209" max="209" width="37.85546875" bestFit="1" customWidth="1"/>
    <col min="210" max="211" width="28.7109375" customWidth="1"/>
    <col min="212" max="212" width="37.85546875" bestFit="1" customWidth="1"/>
    <col min="213" max="213" width="32.7109375" bestFit="1" customWidth="1"/>
    <col min="214" max="214" width="32.7109375" customWidth="1"/>
    <col min="215" max="215" width="28.7109375" customWidth="1"/>
    <col min="216" max="216" width="37.85546875" bestFit="1" customWidth="1"/>
    <col min="218" max="218" width="28.7109375" customWidth="1"/>
    <col min="219" max="219" width="37.85546875" bestFit="1" customWidth="1"/>
    <col min="220" max="222" width="28.7109375" customWidth="1"/>
    <col min="223" max="223" width="38.7109375" customWidth="1"/>
    <col min="224" max="225" width="28.7109375" customWidth="1"/>
    <col min="226" max="226" width="37.85546875" bestFit="1" customWidth="1"/>
    <col min="227" max="227" width="35.42578125" bestFit="1" customWidth="1"/>
    <col min="228" max="228" width="28.7109375" customWidth="1"/>
    <col min="229" max="229" width="41.5703125" customWidth="1"/>
    <col min="231" max="231" width="28.7109375" customWidth="1"/>
    <col min="232" max="232" width="39.85546875" customWidth="1"/>
    <col min="233" max="233" width="41" customWidth="1"/>
    <col min="234" max="234" width="28.7109375" customWidth="1"/>
    <col min="235" max="235" width="40.42578125" customWidth="1"/>
    <col min="236" max="238" width="28.7109375" customWidth="1"/>
    <col min="239" max="239" width="40.7109375" customWidth="1"/>
    <col min="240" max="241" width="28.7109375" customWidth="1"/>
    <col min="242" max="242" width="39" customWidth="1"/>
    <col min="243" max="243" width="35.42578125" bestFit="1" customWidth="1"/>
    <col min="244" max="245" width="28.7109375" customWidth="1"/>
    <col min="246" max="246" width="33.28515625" bestFit="1" customWidth="1"/>
    <col min="248" max="248" width="28.7109375" customWidth="1"/>
    <col min="249" max="249" width="37.85546875" bestFit="1" customWidth="1"/>
    <col min="250" max="250" width="43.5703125" customWidth="1"/>
    <col min="251" max="251" width="28.7109375" customWidth="1"/>
    <col min="252" max="252" width="37.85546875" bestFit="1" customWidth="1"/>
    <col min="253" max="255" width="28.7109375" customWidth="1"/>
    <col min="256" max="256" width="37.85546875" bestFit="1" customWidth="1"/>
    <col min="257" max="258" width="28.7109375" customWidth="1"/>
    <col min="259" max="259" width="37.85546875" bestFit="1" customWidth="1"/>
    <col min="260" max="260" width="28.7109375" customWidth="1"/>
    <col min="262" max="262" width="37.85546875" bestFit="1" customWidth="1"/>
    <col min="263" max="263" width="24.5703125" customWidth="1"/>
    <col min="264" max="264" width="28.7109375" customWidth="1"/>
  </cols>
  <sheetData>
    <row r="1" spans="1:278" s="1" customFormat="1" ht="11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72" t="s">
        <v>165</v>
      </c>
      <c r="X1" s="272"/>
      <c r="Y1" s="27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134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134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</row>
    <row r="2" spans="1:278" s="129" customFormat="1">
      <c r="A2" s="126" t="s">
        <v>1</v>
      </c>
      <c r="B2" s="126" t="s">
        <v>2</v>
      </c>
      <c r="C2" s="127"/>
      <c r="D2" s="128"/>
      <c r="F2" s="266" t="s">
        <v>46</v>
      </c>
      <c r="G2" s="267"/>
      <c r="H2" s="267"/>
      <c r="I2" s="268"/>
      <c r="J2" s="266" t="s">
        <v>3</v>
      </c>
      <c r="K2" s="268"/>
      <c r="M2" s="266" t="s">
        <v>3</v>
      </c>
      <c r="N2" s="268"/>
      <c r="P2" s="130" t="s">
        <v>3</v>
      </c>
      <c r="Q2" s="126"/>
      <c r="R2" s="130"/>
      <c r="S2" s="131"/>
      <c r="T2" s="266" t="s">
        <v>3</v>
      </c>
      <c r="U2" s="268"/>
      <c r="W2" s="132"/>
      <c r="X2" s="132"/>
      <c r="Y2" s="133" t="s">
        <v>4</v>
      </c>
      <c r="Z2" s="245" t="s">
        <v>6</v>
      </c>
      <c r="AA2" s="246"/>
      <c r="AB2" s="247"/>
      <c r="AC2" s="245" t="s">
        <v>7</v>
      </c>
      <c r="AD2" s="246"/>
      <c r="AE2" s="247"/>
      <c r="AF2" s="245" t="s">
        <v>8</v>
      </c>
      <c r="AG2" s="246"/>
      <c r="AH2" s="247"/>
      <c r="AI2" s="245" t="s">
        <v>9</v>
      </c>
      <c r="AJ2" s="246"/>
      <c r="AK2" s="247"/>
      <c r="AL2" s="230" t="s">
        <v>5</v>
      </c>
      <c r="AM2" s="231"/>
      <c r="AN2" s="231"/>
      <c r="AO2" s="232"/>
      <c r="AP2" s="230" t="s">
        <v>6</v>
      </c>
      <c r="AQ2" s="231"/>
      <c r="AR2" s="232"/>
      <c r="AS2" s="230" t="s">
        <v>7</v>
      </c>
      <c r="AT2" s="231"/>
      <c r="AU2" s="232"/>
      <c r="AV2" s="230" t="s">
        <v>8</v>
      </c>
      <c r="AW2" s="231"/>
      <c r="AX2" s="232"/>
      <c r="AY2" s="230" t="s">
        <v>9</v>
      </c>
      <c r="AZ2" s="231"/>
      <c r="BA2" s="232"/>
      <c r="BB2" s="245" t="s">
        <v>5</v>
      </c>
      <c r="BC2" s="246"/>
      <c r="BD2" s="246"/>
      <c r="BE2" s="247"/>
      <c r="BF2" s="245" t="s">
        <v>6</v>
      </c>
      <c r="BG2" s="246"/>
      <c r="BH2" s="247"/>
      <c r="BI2" s="245" t="s">
        <v>7</v>
      </c>
      <c r="BJ2" s="246"/>
      <c r="BK2" s="247"/>
      <c r="BL2" s="245" t="s">
        <v>8</v>
      </c>
      <c r="BM2" s="246"/>
      <c r="BN2" s="247"/>
      <c r="BO2" s="245" t="s">
        <v>9</v>
      </c>
      <c r="BP2" s="246"/>
      <c r="BQ2" s="247"/>
      <c r="BR2" s="230" t="s">
        <v>5</v>
      </c>
      <c r="BS2" s="231"/>
      <c r="BT2" s="231"/>
      <c r="BU2" s="232"/>
      <c r="BV2" s="230" t="s">
        <v>6</v>
      </c>
      <c r="BW2" s="231"/>
      <c r="BX2" s="231"/>
      <c r="BY2" s="232"/>
      <c r="BZ2" s="230" t="s">
        <v>7</v>
      </c>
      <c r="CA2" s="231"/>
      <c r="CB2" s="232"/>
      <c r="CC2" s="230" t="s">
        <v>8</v>
      </c>
      <c r="CD2" s="231"/>
      <c r="CE2" s="232"/>
      <c r="CF2" s="230" t="s">
        <v>9</v>
      </c>
      <c r="CG2" s="231"/>
      <c r="CH2" s="232"/>
      <c r="CI2" s="245" t="s">
        <v>5</v>
      </c>
      <c r="CJ2" s="246"/>
      <c r="CK2" s="246"/>
      <c r="CL2" s="247"/>
      <c r="CM2" s="245" t="s">
        <v>6</v>
      </c>
      <c r="CN2" s="246"/>
      <c r="CO2" s="246"/>
      <c r="CP2" s="247"/>
      <c r="CQ2" s="245" t="s">
        <v>7</v>
      </c>
      <c r="CR2" s="246"/>
      <c r="CS2" s="247"/>
      <c r="CT2" s="245" t="s">
        <v>8</v>
      </c>
      <c r="CU2" s="246"/>
      <c r="CV2" s="247"/>
      <c r="CW2" s="135"/>
      <c r="CX2" s="230" t="s">
        <v>5</v>
      </c>
      <c r="CY2" s="231"/>
      <c r="CZ2" s="231"/>
      <c r="DA2" s="232"/>
      <c r="DB2" s="230" t="s">
        <v>6</v>
      </c>
      <c r="DC2" s="231"/>
      <c r="DD2" s="232"/>
      <c r="DE2" s="230" t="s">
        <v>7</v>
      </c>
      <c r="DF2" s="231"/>
      <c r="DG2" s="232"/>
      <c r="DH2" s="230" t="s">
        <v>8</v>
      </c>
      <c r="DI2" s="231"/>
      <c r="DJ2" s="232"/>
      <c r="DK2" s="230" t="s">
        <v>9</v>
      </c>
      <c r="DL2" s="231"/>
      <c r="DM2" s="232"/>
      <c r="DN2" s="135"/>
      <c r="DO2" s="245" t="s">
        <v>6</v>
      </c>
      <c r="DP2" s="246"/>
      <c r="DQ2" s="247"/>
      <c r="DR2" s="245" t="s">
        <v>7</v>
      </c>
      <c r="DS2" s="246"/>
      <c r="DT2" s="247"/>
      <c r="DU2" s="245" t="s">
        <v>8</v>
      </c>
      <c r="DV2" s="246"/>
      <c r="DW2" s="247"/>
      <c r="DX2" s="245" t="s">
        <v>9</v>
      </c>
      <c r="DY2" s="246"/>
      <c r="DZ2" s="247"/>
      <c r="EA2" s="230" t="s">
        <v>5</v>
      </c>
      <c r="EB2" s="231"/>
      <c r="EC2" s="231"/>
      <c r="ED2" s="232"/>
      <c r="EE2" s="230" t="s">
        <v>6</v>
      </c>
      <c r="EF2" s="231"/>
      <c r="EG2" s="232"/>
      <c r="EH2" s="230" t="s">
        <v>7</v>
      </c>
      <c r="EI2" s="231"/>
      <c r="EJ2" s="232"/>
      <c r="EK2" s="230" t="s">
        <v>8</v>
      </c>
      <c r="EL2" s="231"/>
      <c r="EM2" s="232"/>
      <c r="EN2" s="171"/>
      <c r="EO2" s="230" t="s">
        <v>9</v>
      </c>
      <c r="EP2" s="231"/>
      <c r="EQ2" s="232"/>
      <c r="ER2" s="245" t="s">
        <v>5</v>
      </c>
      <c r="ES2" s="246"/>
      <c r="ET2" s="246"/>
      <c r="EU2" s="247"/>
      <c r="EV2" s="245" t="s">
        <v>6</v>
      </c>
      <c r="EW2" s="246"/>
      <c r="EX2" s="247"/>
      <c r="EY2" s="245" t="s">
        <v>7</v>
      </c>
      <c r="EZ2" s="246"/>
      <c r="FA2" s="247"/>
      <c r="FB2" s="189"/>
      <c r="FC2" s="245" t="s">
        <v>8</v>
      </c>
      <c r="FD2" s="246"/>
      <c r="FE2" s="247"/>
      <c r="FF2" s="245" t="s">
        <v>9</v>
      </c>
      <c r="FG2" s="246"/>
      <c r="FH2" s="247"/>
      <c r="FI2" s="230" t="s">
        <v>5</v>
      </c>
      <c r="FJ2" s="231"/>
      <c r="FK2" s="232"/>
      <c r="FL2" s="171"/>
      <c r="FM2" s="230" t="s">
        <v>6</v>
      </c>
      <c r="FN2" s="231"/>
      <c r="FO2" s="231"/>
      <c r="FP2" s="232"/>
      <c r="FQ2" s="230" t="s">
        <v>7</v>
      </c>
      <c r="FR2" s="231"/>
      <c r="FS2" s="232"/>
      <c r="FT2" s="230" t="s">
        <v>8</v>
      </c>
      <c r="FU2" s="231"/>
      <c r="FV2" s="231"/>
      <c r="FW2" s="232"/>
      <c r="FX2" s="171"/>
      <c r="FY2" s="230" t="s">
        <v>9</v>
      </c>
      <c r="FZ2" s="231"/>
      <c r="GA2" s="232"/>
      <c r="GB2" s="245" t="s">
        <v>5</v>
      </c>
      <c r="GC2" s="246"/>
      <c r="GD2" s="246"/>
      <c r="GE2" s="247"/>
      <c r="GF2" s="245" t="s">
        <v>6</v>
      </c>
      <c r="GG2" s="246"/>
      <c r="GH2" s="247"/>
      <c r="GI2" s="189"/>
      <c r="GJ2" s="245" t="s">
        <v>7</v>
      </c>
      <c r="GK2" s="246"/>
      <c r="GL2" s="247"/>
      <c r="GM2" s="245" t="s">
        <v>8</v>
      </c>
      <c r="GN2" s="246"/>
      <c r="GO2" s="247"/>
      <c r="GP2" s="189"/>
      <c r="GQ2" s="245" t="s">
        <v>9</v>
      </c>
      <c r="GR2" s="246"/>
      <c r="GS2" s="247"/>
      <c r="GT2" s="230" t="s">
        <v>5</v>
      </c>
      <c r="GU2" s="231"/>
      <c r="GV2" s="232"/>
      <c r="GW2" s="171"/>
      <c r="GX2" s="230" t="s">
        <v>6</v>
      </c>
      <c r="GY2" s="231"/>
      <c r="GZ2" s="232"/>
      <c r="HA2" s="230" t="s">
        <v>7</v>
      </c>
      <c r="HB2" s="231"/>
      <c r="HC2" s="232"/>
      <c r="HD2" s="230" t="s">
        <v>8</v>
      </c>
      <c r="HE2" s="231"/>
      <c r="HF2" s="231"/>
      <c r="HG2" s="232"/>
      <c r="HH2" s="230" t="s">
        <v>9</v>
      </c>
      <c r="HI2" s="231"/>
      <c r="HJ2" s="232"/>
      <c r="HK2" s="245" t="s">
        <v>6</v>
      </c>
      <c r="HL2" s="246"/>
      <c r="HM2" s="247"/>
      <c r="HN2" s="189"/>
      <c r="HO2" s="245" t="s">
        <v>7</v>
      </c>
      <c r="HP2" s="246"/>
      <c r="HQ2" s="247"/>
      <c r="HR2" s="245" t="s">
        <v>8</v>
      </c>
      <c r="HS2" s="246"/>
      <c r="HT2" s="247"/>
      <c r="HU2" s="245" t="s">
        <v>9</v>
      </c>
      <c r="HV2" s="246"/>
      <c r="HW2" s="247"/>
      <c r="HX2" s="230" t="s">
        <v>5</v>
      </c>
      <c r="HY2" s="231"/>
      <c r="HZ2" s="232"/>
      <c r="IA2" s="230" t="s">
        <v>6</v>
      </c>
      <c r="IB2" s="231"/>
      <c r="IC2" s="231"/>
      <c r="ID2" s="232"/>
      <c r="IE2" s="230" t="s">
        <v>7</v>
      </c>
      <c r="IF2" s="231"/>
      <c r="IG2" s="232"/>
      <c r="IH2" s="230" t="s">
        <v>8</v>
      </c>
      <c r="II2" s="231"/>
      <c r="IJ2" s="231"/>
      <c r="IK2" s="232"/>
      <c r="IL2" s="230" t="s">
        <v>9</v>
      </c>
      <c r="IM2" s="231"/>
      <c r="IN2" s="232"/>
      <c r="IO2" s="233" t="s">
        <v>5</v>
      </c>
      <c r="IP2" s="234"/>
      <c r="IQ2" s="235"/>
      <c r="IR2" s="233" t="s">
        <v>6</v>
      </c>
      <c r="IS2" s="234"/>
      <c r="IT2" s="235"/>
      <c r="IU2" s="185"/>
      <c r="IV2" s="233" t="s">
        <v>7</v>
      </c>
      <c r="IW2" s="234"/>
      <c r="IX2" s="235"/>
      <c r="IY2" s="233" t="s">
        <v>8</v>
      </c>
      <c r="IZ2" s="234"/>
      <c r="JA2" s="235"/>
      <c r="JB2" s="233" t="s">
        <v>9</v>
      </c>
      <c r="JC2" s="234"/>
      <c r="JD2" s="235"/>
      <c r="JE2" s="129">
        <f>COUNTA(Z2:JD2)</f>
        <v>71</v>
      </c>
    </row>
    <row r="3" spans="1:278" s="14" customFormat="1">
      <c r="A3" s="6" t="s">
        <v>10</v>
      </c>
      <c r="B3" s="3" t="s">
        <v>11</v>
      </c>
      <c r="C3" s="7" t="s">
        <v>167</v>
      </c>
      <c r="D3" s="7" t="s">
        <v>159</v>
      </c>
      <c r="E3" s="4" t="s">
        <v>169</v>
      </c>
      <c r="F3" s="73" t="s">
        <v>353</v>
      </c>
      <c r="G3" s="73" t="s">
        <v>352</v>
      </c>
      <c r="H3" s="73" t="s">
        <v>351</v>
      </c>
      <c r="I3" s="79" t="s">
        <v>44</v>
      </c>
      <c r="J3" s="68" t="s">
        <v>170</v>
      </c>
      <c r="K3" s="68" t="s">
        <v>171</v>
      </c>
      <c r="L3" s="67" t="s">
        <v>173</v>
      </c>
      <c r="M3" s="8" t="s">
        <v>170</v>
      </c>
      <c r="N3" s="8" t="s">
        <v>171</v>
      </c>
      <c r="O3" s="5" t="s">
        <v>173</v>
      </c>
      <c r="P3" s="9"/>
      <c r="Q3" s="10"/>
      <c r="R3" s="10"/>
      <c r="S3" s="11" t="s">
        <v>448</v>
      </c>
      <c r="T3" s="64" t="s">
        <v>170</v>
      </c>
      <c r="U3" s="64" t="s">
        <v>171</v>
      </c>
      <c r="V3" s="63" t="s">
        <v>173</v>
      </c>
      <c r="W3" s="12"/>
      <c r="X3" s="12"/>
      <c r="Y3" s="13"/>
      <c r="Z3" s="242">
        <v>45566</v>
      </c>
      <c r="AA3" s="243"/>
      <c r="AB3" s="244"/>
      <c r="AC3" s="242">
        <v>45567</v>
      </c>
      <c r="AD3" s="243"/>
      <c r="AE3" s="244"/>
      <c r="AF3" s="242">
        <v>45568</v>
      </c>
      <c r="AG3" s="243"/>
      <c r="AH3" s="244"/>
      <c r="AI3" s="242">
        <v>45569</v>
      </c>
      <c r="AJ3" s="243"/>
      <c r="AK3" s="244"/>
      <c r="AL3" s="239">
        <v>45572</v>
      </c>
      <c r="AM3" s="240"/>
      <c r="AN3" s="240"/>
      <c r="AO3" s="241"/>
      <c r="AP3" s="239">
        <v>45573</v>
      </c>
      <c r="AQ3" s="240"/>
      <c r="AR3" s="241"/>
      <c r="AS3" s="239">
        <v>45574</v>
      </c>
      <c r="AT3" s="240"/>
      <c r="AU3" s="241"/>
      <c r="AV3" s="239">
        <v>45575</v>
      </c>
      <c r="AW3" s="240"/>
      <c r="AX3" s="241"/>
      <c r="AY3" s="239">
        <v>45576</v>
      </c>
      <c r="AZ3" s="240"/>
      <c r="BA3" s="241"/>
      <c r="BB3" s="242">
        <v>45579</v>
      </c>
      <c r="BC3" s="243"/>
      <c r="BD3" s="243"/>
      <c r="BE3" s="244"/>
      <c r="BF3" s="242">
        <v>45580</v>
      </c>
      <c r="BG3" s="243"/>
      <c r="BH3" s="244"/>
      <c r="BI3" s="242">
        <v>45581</v>
      </c>
      <c r="BJ3" s="243"/>
      <c r="BK3" s="244"/>
      <c r="BL3" s="242">
        <v>45582</v>
      </c>
      <c r="BM3" s="243"/>
      <c r="BN3" s="244"/>
      <c r="BO3" s="242">
        <v>45583</v>
      </c>
      <c r="BP3" s="243"/>
      <c r="BQ3" s="244"/>
      <c r="BR3" s="239">
        <v>45586</v>
      </c>
      <c r="BS3" s="240"/>
      <c r="BT3" s="240"/>
      <c r="BU3" s="241"/>
      <c r="BV3" s="239">
        <v>45587</v>
      </c>
      <c r="BW3" s="240"/>
      <c r="BX3" s="240"/>
      <c r="BY3" s="241"/>
      <c r="BZ3" s="239">
        <v>45588</v>
      </c>
      <c r="CA3" s="240"/>
      <c r="CB3" s="241"/>
      <c r="CC3" s="239">
        <v>45589</v>
      </c>
      <c r="CD3" s="240"/>
      <c r="CE3" s="241"/>
      <c r="CF3" s="239">
        <v>45590</v>
      </c>
      <c r="CG3" s="240"/>
      <c r="CH3" s="241"/>
      <c r="CI3" s="242">
        <v>45593</v>
      </c>
      <c r="CJ3" s="243"/>
      <c r="CK3" s="243"/>
      <c r="CL3" s="244"/>
      <c r="CM3" s="242">
        <v>45594</v>
      </c>
      <c r="CN3" s="243"/>
      <c r="CO3" s="243"/>
      <c r="CP3" s="244"/>
      <c r="CQ3" s="242">
        <v>45595</v>
      </c>
      <c r="CR3" s="243"/>
      <c r="CS3" s="244"/>
      <c r="CT3" s="242">
        <v>45596</v>
      </c>
      <c r="CU3" s="243"/>
      <c r="CV3" s="244"/>
      <c r="CW3" s="136">
        <v>45597</v>
      </c>
      <c r="CX3" s="239">
        <v>45600</v>
      </c>
      <c r="CY3" s="240"/>
      <c r="CZ3" s="240"/>
      <c r="DA3" s="241"/>
      <c r="DB3" s="239">
        <v>45601</v>
      </c>
      <c r="DC3" s="240"/>
      <c r="DD3" s="241"/>
      <c r="DE3" s="239">
        <v>45602</v>
      </c>
      <c r="DF3" s="240"/>
      <c r="DG3" s="241"/>
      <c r="DH3" s="239">
        <v>45603</v>
      </c>
      <c r="DI3" s="240"/>
      <c r="DJ3" s="241"/>
      <c r="DK3" s="239">
        <v>45604</v>
      </c>
      <c r="DL3" s="240"/>
      <c r="DM3" s="241"/>
      <c r="DN3" s="136">
        <v>45607</v>
      </c>
      <c r="DO3" s="242">
        <v>45608</v>
      </c>
      <c r="DP3" s="243"/>
      <c r="DQ3" s="244"/>
      <c r="DR3" s="242">
        <v>45609</v>
      </c>
      <c r="DS3" s="243"/>
      <c r="DT3" s="244"/>
      <c r="DU3" s="242">
        <v>45610</v>
      </c>
      <c r="DV3" s="243"/>
      <c r="DW3" s="244"/>
      <c r="DX3" s="242">
        <v>45611</v>
      </c>
      <c r="DY3" s="243"/>
      <c r="DZ3" s="244"/>
      <c r="EA3" s="239">
        <v>45614</v>
      </c>
      <c r="EB3" s="240"/>
      <c r="EC3" s="240"/>
      <c r="ED3" s="241"/>
      <c r="EE3" s="239">
        <v>45615</v>
      </c>
      <c r="EF3" s="240"/>
      <c r="EG3" s="241"/>
      <c r="EH3" s="239">
        <v>45616</v>
      </c>
      <c r="EI3" s="240"/>
      <c r="EJ3" s="241"/>
      <c r="EK3" s="239">
        <v>45617</v>
      </c>
      <c r="EL3" s="240"/>
      <c r="EM3" s="241"/>
      <c r="EN3" s="170"/>
      <c r="EO3" s="239">
        <v>45618</v>
      </c>
      <c r="EP3" s="240"/>
      <c r="EQ3" s="241"/>
      <c r="ER3" s="242">
        <v>45621</v>
      </c>
      <c r="ES3" s="243"/>
      <c r="ET3" s="243"/>
      <c r="EU3" s="244"/>
      <c r="EV3" s="242">
        <v>45622</v>
      </c>
      <c r="EW3" s="243"/>
      <c r="EX3" s="244"/>
      <c r="EY3" s="242">
        <v>45623</v>
      </c>
      <c r="EZ3" s="243"/>
      <c r="FA3" s="244"/>
      <c r="FB3" s="190"/>
      <c r="FC3" s="242">
        <v>45624</v>
      </c>
      <c r="FD3" s="243"/>
      <c r="FE3" s="244"/>
      <c r="FF3" s="242">
        <v>45625</v>
      </c>
      <c r="FG3" s="243"/>
      <c r="FH3" s="244"/>
      <c r="FI3" s="239">
        <v>45628</v>
      </c>
      <c r="FJ3" s="240"/>
      <c r="FK3" s="241"/>
      <c r="FL3" s="170"/>
      <c r="FM3" s="239">
        <v>45629</v>
      </c>
      <c r="FN3" s="240"/>
      <c r="FO3" s="240"/>
      <c r="FP3" s="241"/>
      <c r="FQ3" s="239">
        <v>45630</v>
      </c>
      <c r="FR3" s="240"/>
      <c r="FS3" s="241"/>
      <c r="FT3" s="239">
        <v>45631</v>
      </c>
      <c r="FU3" s="240"/>
      <c r="FV3" s="240"/>
      <c r="FW3" s="241"/>
      <c r="FX3" s="170"/>
      <c r="FY3" s="239">
        <v>45632</v>
      </c>
      <c r="FZ3" s="240"/>
      <c r="GA3" s="241"/>
      <c r="GB3" s="242">
        <v>45635</v>
      </c>
      <c r="GC3" s="243"/>
      <c r="GD3" s="243"/>
      <c r="GE3" s="244"/>
      <c r="GF3" s="242">
        <v>45636</v>
      </c>
      <c r="GG3" s="243"/>
      <c r="GH3" s="244"/>
      <c r="GI3" s="190"/>
      <c r="GJ3" s="242">
        <v>45637</v>
      </c>
      <c r="GK3" s="243"/>
      <c r="GL3" s="244"/>
      <c r="GM3" s="242">
        <v>45638</v>
      </c>
      <c r="GN3" s="243"/>
      <c r="GO3" s="244"/>
      <c r="GP3" s="190"/>
      <c r="GQ3" s="242">
        <v>45639</v>
      </c>
      <c r="GR3" s="243"/>
      <c r="GS3" s="244"/>
      <c r="GT3" s="239">
        <v>45642</v>
      </c>
      <c r="GU3" s="240"/>
      <c r="GV3" s="241"/>
      <c r="GW3" s="170"/>
      <c r="GX3" s="239">
        <v>45643</v>
      </c>
      <c r="GY3" s="240"/>
      <c r="GZ3" s="241"/>
      <c r="HA3" s="239">
        <v>45644</v>
      </c>
      <c r="HB3" s="240"/>
      <c r="HC3" s="241"/>
      <c r="HD3" s="239">
        <v>45645</v>
      </c>
      <c r="HE3" s="240"/>
      <c r="HF3" s="240"/>
      <c r="HG3" s="241"/>
      <c r="HH3" s="239">
        <v>45646</v>
      </c>
      <c r="HI3" s="240"/>
      <c r="HJ3" s="241"/>
      <c r="HK3" s="242">
        <v>45664</v>
      </c>
      <c r="HL3" s="243"/>
      <c r="HM3" s="244"/>
      <c r="HN3" s="190"/>
      <c r="HO3" s="242">
        <v>45665</v>
      </c>
      <c r="HP3" s="243"/>
      <c r="HQ3" s="244"/>
      <c r="HR3" s="242">
        <v>45666</v>
      </c>
      <c r="HS3" s="243"/>
      <c r="HT3" s="244"/>
      <c r="HU3" s="242">
        <v>45667</v>
      </c>
      <c r="HV3" s="243"/>
      <c r="HW3" s="244"/>
      <c r="HX3" s="239">
        <v>45670</v>
      </c>
      <c r="HY3" s="240"/>
      <c r="HZ3" s="241"/>
      <c r="IA3" s="239">
        <v>45671</v>
      </c>
      <c r="IB3" s="240"/>
      <c r="IC3" s="240"/>
      <c r="ID3" s="241"/>
      <c r="IE3" s="239">
        <v>45672</v>
      </c>
      <c r="IF3" s="240"/>
      <c r="IG3" s="241"/>
      <c r="IH3" s="239">
        <v>45673</v>
      </c>
      <c r="II3" s="240"/>
      <c r="IJ3" s="240"/>
      <c r="IK3" s="241"/>
      <c r="IL3" s="239">
        <v>45674</v>
      </c>
      <c r="IM3" s="240"/>
      <c r="IN3" s="241"/>
      <c r="IO3" s="227">
        <v>45677</v>
      </c>
      <c r="IP3" s="228"/>
      <c r="IQ3" s="229"/>
      <c r="IR3" s="227">
        <v>45678</v>
      </c>
      <c r="IS3" s="228"/>
      <c r="IT3" s="229"/>
      <c r="IU3" s="186"/>
      <c r="IV3" s="227">
        <v>45679</v>
      </c>
      <c r="IW3" s="228"/>
      <c r="IX3" s="229"/>
      <c r="IY3" s="227">
        <v>45680</v>
      </c>
      <c r="IZ3" s="228"/>
      <c r="JA3" s="229"/>
      <c r="JB3" s="227">
        <v>45681</v>
      </c>
      <c r="JC3" s="228"/>
      <c r="JD3" s="229"/>
    </row>
    <row r="4" spans="1:278" s="19" customFormat="1" ht="69" customHeight="1">
      <c r="A4" s="15" t="s">
        <v>575</v>
      </c>
      <c r="B4" s="85">
        <f t="shared" ref="B4:B48" si="0">COUNTIF(Z4:JD4,"ch wew *")</f>
        <v>15</v>
      </c>
      <c r="C4" s="16" t="s">
        <v>168</v>
      </c>
      <c r="D4" s="16" t="s">
        <v>42</v>
      </c>
      <c r="E4" s="102">
        <f>COUNTIF(Z4:JD4,"ped*")</f>
        <v>6</v>
      </c>
      <c r="F4" s="74" t="s">
        <v>43</v>
      </c>
      <c r="G4" s="74" t="s">
        <v>13</v>
      </c>
      <c r="H4" s="74" t="s">
        <v>43</v>
      </c>
      <c r="I4" s="84">
        <f t="shared" ref="I4:I48" si="1">COUNTIF(Z4:JD4,"chir*")</f>
        <v>6</v>
      </c>
      <c r="J4" s="69" t="s">
        <v>14</v>
      </c>
      <c r="K4" s="69" t="s">
        <v>175</v>
      </c>
      <c r="L4" s="86">
        <f>COUNTIF(Z4:JD4,"gin i poł*")</f>
        <v>7</v>
      </c>
      <c r="M4" s="17" t="s">
        <v>15</v>
      </c>
      <c r="N4" s="17" t="s">
        <v>174</v>
      </c>
      <c r="O4" s="87">
        <f t="shared" ref="O4:O48" si="2">COUNTIF(Z4:JD4,"psych*")</f>
        <v>7</v>
      </c>
      <c r="P4" s="18" t="s">
        <v>16</v>
      </c>
      <c r="Q4" s="103">
        <f t="shared" ref="Q4:Q50" si="3">COUNTIF(Z4:JD4,"med. Rat CSM*")</f>
        <v>15</v>
      </c>
      <c r="R4" s="18" t="s">
        <v>17</v>
      </c>
      <c r="S4" s="88">
        <f t="shared" ref="S4:S50" si="4">COUNTIF(Z4:JD4,"med. Rat SOR*")</f>
        <v>2</v>
      </c>
      <c r="T4" s="65" t="s">
        <v>18</v>
      </c>
      <c r="U4" s="65" t="s">
        <v>172</v>
      </c>
      <c r="V4" s="104">
        <f>COUNTIF(Z4:JD4,"med. Rodz*")</f>
        <v>7</v>
      </c>
      <c r="W4" s="259" t="s">
        <v>19</v>
      </c>
      <c r="X4" s="257">
        <v>1</v>
      </c>
      <c r="Y4" s="100">
        <v>1</v>
      </c>
      <c r="Z4" s="161"/>
      <c r="AA4" s="159" t="s">
        <v>398</v>
      </c>
      <c r="AB4" s="215"/>
      <c r="AC4" s="161"/>
      <c r="AD4" s="161"/>
      <c r="AF4" s="159" t="s">
        <v>449</v>
      </c>
      <c r="AG4" s="159" t="s">
        <v>450</v>
      </c>
      <c r="AH4" s="215"/>
      <c r="AI4" s="159" t="s">
        <v>460</v>
      </c>
      <c r="AJ4" s="161"/>
      <c r="AK4" s="215"/>
      <c r="AM4" s="161"/>
      <c r="AN4" s="161"/>
      <c r="AO4" s="218" t="s">
        <v>477</v>
      </c>
      <c r="AP4" s="157" t="s">
        <v>457</v>
      </c>
      <c r="AQ4" s="159" t="s">
        <v>501</v>
      </c>
      <c r="AR4" s="215"/>
      <c r="AT4" s="161"/>
      <c r="AU4" s="218" t="s">
        <v>481</v>
      </c>
      <c r="AV4" s="164" t="s">
        <v>176</v>
      </c>
      <c r="AW4" s="161"/>
      <c r="AX4" s="215"/>
      <c r="AY4" s="164" t="s">
        <v>176</v>
      </c>
      <c r="AZ4" s="161"/>
      <c r="BA4" s="215"/>
      <c r="BB4" s="164" t="s">
        <v>176</v>
      </c>
      <c r="BC4" s="161"/>
      <c r="BD4" s="161"/>
      <c r="BE4" s="215"/>
      <c r="BF4" s="164" t="s">
        <v>176</v>
      </c>
      <c r="BG4" s="159" t="s">
        <v>399</v>
      </c>
      <c r="BH4" s="215"/>
      <c r="BI4" s="164" t="s">
        <v>176</v>
      </c>
      <c r="BJ4" s="161"/>
      <c r="BK4" s="215"/>
      <c r="BL4" s="164" t="s">
        <v>176</v>
      </c>
      <c r="BM4" s="161"/>
      <c r="BN4" s="215"/>
      <c r="BO4" s="164" t="s">
        <v>177</v>
      </c>
      <c r="BP4" s="161"/>
      <c r="BQ4" s="215"/>
      <c r="BR4" s="161"/>
      <c r="BS4" s="159" t="s">
        <v>490</v>
      </c>
      <c r="BT4" s="161"/>
      <c r="BU4" s="215"/>
      <c r="BV4" s="161"/>
      <c r="BW4" s="161"/>
      <c r="BX4" s="161"/>
      <c r="BY4" s="215"/>
      <c r="BZ4" s="161"/>
      <c r="CA4" s="161"/>
      <c r="CB4" s="253"/>
      <c r="CC4" s="161"/>
      <c r="CD4" s="161"/>
      <c r="CE4" s="255" t="s">
        <v>665</v>
      </c>
      <c r="CF4" s="162"/>
      <c r="CG4" s="161"/>
      <c r="CH4" s="218" t="s">
        <v>663</v>
      </c>
      <c r="CI4" s="161"/>
      <c r="CJ4" s="159" t="s">
        <v>475</v>
      </c>
      <c r="CK4" s="161"/>
      <c r="CL4" s="215"/>
      <c r="CM4" s="165" t="s">
        <v>688</v>
      </c>
      <c r="CN4" s="161"/>
      <c r="CO4" s="161"/>
      <c r="CP4" s="248" t="s">
        <v>524</v>
      </c>
      <c r="CQ4" s="165" t="s">
        <v>688</v>
      </c>
      <c r="CR4" s="161"/>
      <c r="CS4" s="214" t="s">
        <v>526</v>
      </c>
      <c r="CT4" s="165" t="s">
        <v>688</v>
      </c>
      <c r="CU4" s="161"/>
      <c r="CV4" s="215"/>
      <c r="CW4" s="168"/>
      <c r="CX4" s="165" t="s">
        <v>688</v>
      </c>
      <c r="CY4" s="161"/>
      <c r="CZ4" s="223" t="s">
        <v>531</v>
      </c>
      <c r="DA4" s="210" t="s">
        <v>533</v>
      </c>
      <c r="DB4" s="165" t="s">
        <v>688</v>
      </c>
      <c r="DC4" s="161"/>
      <c r="DD4" s="248" t="s">
        <v>535</v>
      </c>
      <c r="DE4" s="166" t="s">
        <v>320</v>
      </c>
      <c r="DF4" s="161"/>
      <c r="DG4" s="218" t="s">
        <v>538</v>
      </c>
      <c r="DH4" s="166" t="s">
        <v>320</v>
      </c>
      <c r="DI4" s="161"/>
      <c r="DJ4" s="215"/>
      <c r="DK4" s="166" t="s">
        <v>320</v>
      </c>
      <c r="DL4" s="161"/>
      <c r="DM4" s="215"/>
      <c r="DN4" s="168"/>
      <c r="DO4" s="166" t="s">
        <v>320</v>
      </c>
      <c r="DP4" s="161"/>
      <c r="DQ4" s="248" t="s">
        <v>545</v>
      </c>
      <c r="DR4" s="166" t="s">
        <v>320</v>
      </c>
      <c r="DT4" s="215"/>
      <c r="DU4" s="166" t="s">
        <v>320</v>
      </c>
      <c r="DV4" s="159" t="s">
        <v>690</v>
      </c>
      <c r="DW4" s="215"/>
      <c r="DX4" s="166" t="s">
        <v>321</v>
      </c>
      <c r="DY4" s="161"/>
      <c r="DZ4" s="218" t="s">
        <v>700</v>
      </c>
      <c r="EA4" s="167"/>
      <c r="EB4" s="167"/>
      <c r="ED4" s="223" t="s">
        <v>553</v>
      </c>
      <c r="EE4" s="165" t="s">
        <v>216</v>
      </c>
      <c r="EF4" s="161"/>
      <c r="EG4" s="224" t="s">
        <v>560</v>
      </c>
      <c r="EH4" s="167"/>
      <c r="EI4" s="161"/>
      <c r="EJ4" s="215"/>
      <c r="EK4" s="159" t="s">
        <v>459</v>
      </c>
      <c r="EL4" s="159" t="s">
        <v>464</v>
      </c>
      <c r="EM4" s="215"/>
      <c r="EN4" s="215"/>
      <c r="EO4" s="167"/>
      <c r="EP4" s="161"/>
      <c r="EQ4" s="215"/>
      <c r="ES4" s="167"/>
      <c r="ET4" s="179"/>
      <c r="EU4" s="252" t="s">
        <v>566</v>
      </c>
      <c r="EV4" s="167"/>
      <c r="EW4" s="161"/>
      <c r="EX4" s="215"/>
      <c r="EY4" s="167"/>
      <c r="EZ4" s="167"/>
      <c r="FA4" s="218" t="s">
        <v>570</v>
      </c>
      <c r="FB4" s="201"/>
      <c r="FC4" s="165" t="s">
        <v>497</v>
      </c>
      <c r="FD4" s="161"/>
      <c r="FE4" s="215"/>
      <c r="FF4" s="165" t="s">
        <v>497</v>
      </c>
      <c r="FG4" s="161"/>
      <c r="FH4" s="215"/>
      <c r="FI4" s="165" t="s">
        <v>497</v>
      </c>
      <c r="FJ4" s="161"/>
      <c r="FK4" s="248" t="s">
        <v>580</v>
      </c>
      <c r="FL4" s="223" t="s">
        <v>581</v>
      </c>
      <c r="FM4" s="165" t="s">
        <v>497</v>
      </c>
      <c r="FN4" s="161"/>
      <c r="FO4" s="161"/>
      <c r="FP4" s="219" t="s">
        <v>584</v>
      </c>
      <c r="FQ4" s="165" t="s">
        <v>497</v>
      </c>
      <c r="FR4" s="161"/>
      <c r="FS4" s="214" t="s">
        <v>728</v>
      </c>
      <c r="FT4" s="165" t="s">
        <v>497</v>
      </c>
      <c r="FU4" s="159" t="s">
        <v>471</v>
      </c>
      <c r="FV4" s="159" t="s">
        <v>474</v>
      </c>
      <c r="FY4" s="165" t="s">
        <v>497</v>
      </c>
      <c r="FZ4" s="161"/>
      <c r="GA4" s="215"/>
      <c r="GB4" s="165" t="s">
        <v>672</v>
      </c>
      <c r="GC4" s="161"/>
      <c r="GD4" s="161"/>
      <c r="GE4" s="224" t="s">
        <v>592</v>
      </c>
      <c r="GF4" s="165" t="s">
        <v>672</v>
      </c>
      <c r="GG4" s="161"/>
      <c r="GH4" s="210" t="s">
        <v>594</v>
      </c>
      <c r="GI4" s="172"/>
      <c r="GJ4" s="158" t="s">
        <v>287</v>
      </c>
      <c r="GK4" s="161"/>
      <c r="GM4" s="158" t="s">
        <v>287</v>
      </c>
      <c r="GN4" s="161"/>
      <c r="GO4" s="214" t="s">
        <v>601</v>
      </c>
      <c r="GP4" s="201"/>
      <c r="GQ4" s="160" t="s">
        <v>355</v>
      </c>
      <c r="GR4" s="161"/>
      <c r="GS4" s="210" t="s">
        <v>710</v>
      </c>
      <c r="GT4" s="158" t="s">
        <v>287</v>
      </c>
      <c r="GU4" s="161"/>
      <c r="GV4" s="224" t="s">
        <v>722</v>
      </c>
      <c r="GW4" s="201"/>
      <c r="GX4" s="158" t="s">
        <v>287</v>
      </c>
      <c r="GY4" s="161"/>
      <c r="HA4" s="158" t="s">
        <v>287</v>
      </c>
      <c r="HB4" s="161"/>
      <c r="HC4" s="214" t="s">
        <v>617</v>
      </c>
      <c r="HD4" s="159" t="s">
        <v>409</v>
      </c>
      <c r="HE4" s="161"/>
      <c r="HF4" s="161"/>
      <c r="HG4" s="223" t="s">
        <v>612</v>
      </c>
      <c r="HH4" s="163" t="s">
        <v>208</v>
      </c>
      <c r="HI4" s="161"/>
      <c r="HJ4" s="218" t="s">
        <v>695</v>
      </c>
      <c r="HK4" s="163" t="s">
        <v>206</v>
      </c>
      <c r="HL4" s="161"/>
      <c r="HM4" s="212" t="s">
        <v>623</v>
      </c>
      <c r="HN4" s="199"/>
      <c r="HO4" s="163" t="s">
        <v>206</v>
      </c>
      <c r="HP4" s="161"/>
      <c r="HQ4" s="221" t="s">
        <v>624</v>
      </c>
      <c r="HR4" s="163" t="s">
        <v>206</v>
      </c>
      <c r="HS4" s="159" t="s">
        <v>466</v>
      </c>
      <c r="HT4" s="215"/>
      <c r="HU4" s="163" t="s">
        <v>206</v>
      </c>
      <c r="HV4" s="161"/>
      <c r="HW4" s="210" t="s">
        <v>629</v>
      </c>
      <c r="HX4" s="163" t="s">
        <v>208</v>
      </c>
      <c r="HY4" s="161"/>
      <c r="HZ4" s="223" t="s">
        <v>634</v>
      </c>
      <c r="IA4" s="163" t="s">
        <v>209</v>
      </c>
      <c r="IB4" s="161"/>
      <c r="IC4" s="161"/>
      <c r="ID4" s="210" t="s">
        <v>635</v>
      </c>
      <c r="IE4" s="161"/>
      <c r="IF4" s="161"/>
      <c r="IG4" s="210" t="s">
        <v>638</v>
      </c>
      <c r="IH4" s="161"/>
      <c r="IJ4" s="161"/>
      <c r="IK4" s="215"/>
      <c r="IL4" s="160" t="s">
        <v>225</v>
      </c>
      <c r="IM4" s="161"/>
      <c r="IN4" s="218" t="s">
        <v>744</v>
      </c>
      <c r="IO4" s="160" t="s">
        <v>226</v>
      </c>
      <c r="IP4" s="158" t="s">
        <v>734</v>
      </c>
      <c r="IQ4" s="224" t="s">
        <v>649</v>
      </c>
      <c r="IR4" s="160" t="s">
        <v>226</v>
      </c>
      <c r="IS4" s="161"/>
      <c r="IT4" s="211" t="s">
        <v>650</v>
      </c>
      <c r="IU4" s="182"/>
      <c r="IV4" s="160" t="s">
        <v>226</v>
      </c>
      <c r="IW4" s="161"/>
      <c r="IX4" s="220" t="s">
        <v>657</v>
      </c>
      <c r="IY4" s="160" t="s">
        <v>226</v>
      </c>
      <c r="IZ4" s="159" t="s">
        <v>391</v>
      </c>
      <c r="JA4" s="215"/>
      <c r="JB4" s="161"/>
      <c r="JC4" s="161"/>
      <c r="JD4" s="210" t="s">
        <v>719</v>
      </c>
    </row>
    <row r="5" spans="1:278" s="19" customFormat="1" ht="69" customHeight="1">
      <c r="A5" s="15" t="s">
        <v>12</v>
      </c>
      <c r="B5" s="85">
        <f t="shared" si="0"/>
        <v>15</v>
      </c>
      <c r="C5" s="16" t="s">
        <v>168</v>
      </c>
      <c r="D5" s="16" t="s">
        <v>42</v>
      </c>
      <c r="E5" s="102">
        <f>COUNTIF(Z5:JD5,"ped*")</f>
        <v>6</v>
      </c>
      <c r="F5" s="74" t="s">
        <v>43</v>
      </c>
      <c r="G5" s="74" t="s">
        <v>13</v>
      </c>
      <c r="H5" s="74" t="s">
        <v>43</v>
      </c>
      <c r="I5" s="84">
        <f t="shared" si="1"/>
        <v>6</v>
      </c>
      <c r="J5" s="69" t="s">
        <v>14</v>
      </c>
      <c r="K5" s="69" t="s">
        <v>175</v>
      </c>
      <c r="L5" s="86">
        <f>COUNTIF(Z5:JD5,"gin i poł*")</f>
        <v>7</v>
      </c>
      <c r="M5" s="17" t="s">
        <v>15</v>
      </c>
      <c r="N5" s="17" t="s">
        <v>174</v>
      </c>
      <c r="O5" s="87">
        <f t="shared" si="2"/>
        <v>7</v>
      </c>
      <c r="P5" s="18" t="s">
        <v>16</v>
      </c>
      <c r="Q5" s="103">
        <f t="shared" si="3"/>
        <v>15</v>
      </c>
      <c r="R5" s="18" t="s">
        <v>17</v>
      </c>
      <c r="S5" s="88">
        <f t="shared" si="4"/>
        <v>2</v>
      </c>
      <c r="T5" s="65" t="s">
        <v>18</v>
      </c>
      <c r="U5" s="65" t="s">
        <v>172</v>
      </c>
      <c r="V5" s="104">
        <f>COUNTIF(Z5:JD5,"med. Rodz*")</f>
        <v>7</v>
      </c>
      <c r="W5" s="259"/>
      <c r="X5" s="257"/>
      <c r="Y5" s="100">
        <v>2</v>
      </c>
      <c r="Z5" s="157" t="s">
        <v>457</v>
      </c>
      <c r="AA5" s="159" t="s">
        <v>398</v>
      </c>
      <c r="AB5" s="215"/>
      <c r="AD5" s="161"/>
      <c r="AF5" s="159" t="s">
        <v>449</v>
      </c>
      <c r="AG5" s="159" t="s">
        <v>450</v>
      </c>
      <c r="AH5" s="215"/>
      <c r="AI5" s="159" t="s">
        <v>460</v>
      </c>
      <c r="AJ5" s="161"/>
      <c r="AK5" s="215"/>
      <c r="AL5" s="161"/>
      <c r="AM5" s="161"/>
      <c r="AN5" s="161"/>
      <c r="AO5" s="218"/>
      <c r="AP5" s="158" t="s">
        <v>287</v>
      </c>
      <c r="AQ5" s="159" t="s">
        <v>501</v>
      </c>
      <c r="AR5" s="215"/>
      <c r="AS5" s="158" t="s">
        <v>287</v>
      </c>
      <c r="AT5" s="161"/>
      <c r="AU5" s="218"/>
      <c r="AV5" s="158" t="s">
        <v>287</v>
      </c>
      <c r="AW5" s="161"/>
      <c r="AX5" s="215"/>
      <c r="AY5" s="158" t="s">
        <v>287</v>
      </c>
      <c r="AZ5" s="161"/>
      <c r="BA5" s="215"/>
      <c r="BB5" s="158" t="s">
        <v>287</v>
      </c>
      <c r="BC5" s="161"/>
      <c r="BD5" s="161"/>
      <c r="BE5" s="215"/>
      <c r="BF5" s="161"/>
      <c r="BG5" s="159" t="s">
        <v>399</v>
      </c>
      <c r="BH5" s="215"/>
      <c r="BI5" s="161"/>
      <c r="BJ5" s="161"/>
      <c r="BK5" s="215"/>
      <c r="BL5" s="159" t="s">
        <v>409</v>
      </c>
      <c r="BM5" s="161"/>
      <c r="BN5" s="215"/>
      <c r="BO5" s="164" t="s">
        <v>178</v>
      </c>
      <c r="BP5" s="161"/>
      <c r="BQ5" s="215"/>
      <c r="BR5" s="164" t="s">
        <v>179</v>
      </c>
      <c r="BS5" s="159" t="s">
        <v>490</v>
      </c>
      <c r="BT5" s="161"/>
      <c r="BU5" s="215"/>
      <c r="BV5" s="164" t="s">
        <v>178</v>
      </c>
      <c r="BW5" s="161"/>
      <c r="BX5" s="161"/>
      <c r="BY5" s="215"/>
      <c r="CA5" s="161"/>
      <c r="CB5" s="253"/>
      <c r="CC5" s="164" t="s">
        <v>178</v>
      </c>
      <c r="CD5" s="161"/>
      <c r="CE5" s="255"/>
      <c r="CF5" s="164" t="s">
        <v>178</v>
      </c>
      <c r="CG5" s="161"/>
      <c r="CH5" s="218"/>
      <c r="CI5" s="164" t="s">
        <v>178</v>
      </c>
      <c r="CJ5" s="159" t="s">
        <v>475</v>
      </c>
      <c r="CK5" s="159" t="s">
        <v>472</v>
      </c>
      <c r="CL5" s="215"/>
      <c r="CM5" s="164" t="s">
        <v>178</v>
      </c>
      <c r="CN5" s="161"/>
      <c r="CO5" s="161"/>
      <c r="CP5" s="248"/>
      <c r="CR5" s="161"/>
      <c r="CS5" s="214"/>
      <c r="CT5" s="161"/>
      <c r="CU5" s="161"/>
      <c r="CV5" s="215"/>
      <c r="CW5" s="168"/>
      <c r="CX5" s="161"/>
      <c r="CY5" s="161"/>
      <c r="CZ5" s="223"/>
      <c r="DA5" s="210"/>
      <c r="DB5" s="167"/>
      <c r="DC5" s="167"/>
      <c r="DD5" s="248"/>
      <c r="DE5" s="165" t="s">
        <v>688</v>
      </c>
      <c r="DF5" s="161"/>
      <c r="DG5" s="218"/>
      <c r="DH5" s="165" t="s">
        <v>688</v>
      </c>
      <c r="DI5" s="161"/>
      <c r="DJ5" s="215"/>
      <c r="DK5" s="165" t="s">
        <v>688</v>
      </c>
      <c r="DL5" s="161"/>
      <c r="DM5" s="215"/>
      <c r="DN5" s="168"/>
      <c r="DO5" s="165" t="s">
        <v>688</v>
      </c>
      <c r="DP5" s="161"/>
      <c r="DQ5" s="248"/>
      <c r="DR5" s="165" t="s">
        <v>688</v>
      </c>
      <c r="DT5" s="215"/>
      <c r="DU5" s="165" t="s">
        <v>497</v>
      </c>
      <c r="DV5" s="159" t="s">
        <v>690</v>
      </c>
      <c r="DW5" s="215"/>
      <c r="DX5" s="165" t="s">
        <v>497</v>
      </c>
      <c r="DY5" s="161"/>
      <c r="DZ5" s="218"/>
      <c r="EA5" s="165" t="s">
        <v>497</v>
      </c>
      <c r="EB5" s="161"/>
      <c r="ED5" s="223"/>
      <c r="EE5" s="165" t="s">
        <v>497</v>
      </c>
      <c r="EF5" s="161"/>
      <c r="EG5" s="224"/>
      <c r="EH5" s="165" t="s">
        <v>497</v>
      </c>
      <c r="EI5" s="161"/>
      <c r="EJ5" s="215"/>
      <c r="EK5" s="165" t="s">
        <v>497</v>
      </c>
      <c r="EL5" s="159" t="s">
        <v>474</v>
      </c>
      <c r="EM5" s="215"/>
      <c r="EN5" s="215"/>
      <c r="EO5" s="165" t="s">
        <v>497</v>
      </c>
      <c r="EP5" s="161"/>
      <c r="EQ5" s="215"/>
      <c r="ER5" s="165" t="s">
        <v>673</v>
      </c>
      <c r="ES5" s="161"/>
      <c r="ET5" s="174"/>
      <c r="EU5" s="221"/>
      <c r="EV5" s="165" t="s">
        <v>672</v>
      </c>
      <c r="EW5" s="161"/>
      <c r="EX5" s="215"/>
      <c r="EY5" s="162"/>
      <c r="EZ5" s="167"/>
      <c r="FA5" s="218"/>
      <c r="FB5" s="202"/>
      <c r="FC5" s="167"/>
      <c r="FD5" s="161"/>
      <c r="FE5" s="215"/>
      <c r="FF5" s="161"/>
      <c r="FG5" s="161"/>
      <c r="FH5" s="215"/>
      <c r="FI5" s="161"/>
      <c r="FJ5" s="161"/>
      <c r="FK5" s="248"/>
      <c r="FL5" s="223"/>
      <c r="FM5" s="161"/>
      <c r="FN5" s="161"/>
      <c r="FO5" s="161"/>
      <c r="FP5" s="219"/>
      <c r="FQ5" s="161"/>
      <c r="FR5" s="161"/>
      <c r="FS5" s="214"/>
      <c r="FT5" s="159" t="s">
        <v>459</v>
      </c>
      <c r="FV5" s="161"/>
      <c r="FY5" s="160" t="s">
        <v>355</v>
      </c>
      <c r="FZ5" s="161"/>
      <c r="GA5" s="215"/>
      <c r="GB5" s="159" t="s">
        <v>470</v>
      </c>
      <c r="GC5" s="161"/>
      <c r="GD5" s="161"/>
      <c r="GE5" s="224"/>
      <c r="GF5" s="161"/>
      <c r="GG5" s="161"/>
      <c r="GH5" s="210"/>
      <c r="GI5" s="172"/>
      <c r="GJ5" s="163" t="s">
        <v>208</v>
      </c>
      <c r="GK5" s="161"/>
      <c r="GM5" s="163" t="s">
        <v>208</v>
      </c>
      <c r="GN5" s="161"/>
      <c r="GO5" s="214"/>
      <c r="GP5" s="202"/>
      <c r="GQ5" s="163" t="s">
        <v>208</v>
      </c>
      <c r="GR5" s="161"/>
      <c r="GS5" s="210"/>
      <c r="GT5" s="163" t="s">
        <v>208</v>
      </c>
      <c r="GU5" s="161"/>
      <c r="GV5" s="224"/>
      <c r="GW5" s="202"/>
      <c r="GX5" s="163" t="s">
        <v>208</v>
      </c>
      <c r="GY5" s="161"/>
      <c r="HA5" s="163" t="s">
        <v>208</v>
      </c>
      <c r="HB5" s="161"/>
      <c r="HC5" s="214"/>
      <c r="HD5" s="163" t="s">
        <v>209</v>
      </c>
      <c r="HE5" s="161"/>
      <c r="HF5" s="161"/>
      <c r="HG5" s="223"/>
      <c r="HH5" s="161"/>
      <c r="HI5" s="161"/>
      <c r="HJ5" s="218"/>
      <c r="HK5" s="165" t="s">
        <v>216</v>
      </c>
      <c r="HL5" s="161"/>
      <c r="HM5" s="212"/>
      <c r="HN5" s="199"/>
      <c r="HO5" s="161"/>
      <c r="HP5" s="161"/>
      <c r="HQ5" s="221"/>
      <c r="HR5" s="160" t="s">
        <v>227</v>
      </c>
      <c r="HS5" s="159" t="s">
        <v>464</v>
      </c>
      <c r="HT5" s="215"/>
      <c r="HU5" s="160" t="s">
        <v>228</v>
      </c>
      <c r="HV5" s="161"/>
      <c r="HW5" s="210"/>
      <c r="HX5" s="160" t="s">
        <v>228</v>
      </c>
      <c r="HY5" s="161"/>
      <c r="HZ5" s="223"/>
      <c r="IA5" s="160" t="s">
        <v>228</v>
      </c>
      <c r="IB5" s="161"/>
      <c r="IC5" s="161"/>
      <c r="ID5" s="210"/>
      <c r="IE5" s="160" t="s">
        <v>228</v>
      </c>
      <c r="IF5" s="161"/>
      <c r="IG5" s="210"/>
      <c r="IH5" s="166" t="s">
        <v>336</v>
      </c>
      <c r="IJ5" s="161"/>
      <c r="IK5" s="215"/>
      <c r="IL5" s="166" t="s">
        <v>336</v>
      </c>
      <c r="IM5" s="161"/>
      <c r="IN5" s="218"/>
      <c r="IO5" s="166" t="s">
        <v>336</v>
      </c>
      <c r="IP5" s="158" t="s">
        <v>734</v>
      </c>
      <c r="IQ5" s="224"/>
      <c r="IR5" s="166" t="s">
        <v>336</v>
      </c>
      <c r="IS5" s="161"/>
      <c r="IT5" s="212"/>
      <c r="IU5" s="183"/>
      <c r="IV5" s="166" t="s">
        <v>336</v>
      </c>
      <c r="IW5" s="161"/>
      <c r="IX5" s="220"/>
      <c r="IY5" s="166" t="s">
        <v>336</v>
      </c>
      <c r="IZ5" s="159" t="s">
        <v>391</v>
      </c>
      <c r="JA5" s="215"/>
      <c r="JB5" s="166" t="s">
        <v>337</v>
      </c>
      <c r="JC5" s="161"/>
      <c r="JD5" s="210"/>
    </row>
    <row r="6" spans="1:278" s="19" customFormat="1" ht="69" customHeight="1">
      <c r="A6" s="15" t="s">
        <v>12</v>
      </c>
      <c r="B6" s="85">
        <f t="shared" si="0"/>
        <v>15</v>
      </c>
      <c r="C6" s="16" t="s">
        <v>168</v>
      </c>
      <c r="D6" s="16" t="s">
        <v>42</v>
      </c>
      <c r="E6" s="102">
        <f>COUNTIF(AB6:JD6,"ped*")</f>
        <v>6</v>
      </c>
      <c r="F6" s="74" t="s">
        <v>43</v>
      </c>
      <c r="G6" s="74" t="s">
        <v>13</v>
      </c>
      <c r="H6" s="74" t="s">
        <v>43</v>
      </c>
      <c r="I6" s="84">
        <f t="shared" si="1"/>
        <v>6</v>
      </c>
      <c r="J6" s="69" t="s">
        <v>14</v>
      </c>
      <c r="K6" s="69" t="s">
        <v>175</v>
      </c>
      <c r="L6" s="86">
        <f>COUNTIF(AB6:JD6,"gin i poł*")</f>
        <v>7</v>
      </c>
      <c r="M6" s="17" t="s">
        <v>15</v>
      </c>
      <c r="N6" s="17" t="s">
        <v>174</v>
      </c>
      <c r="O6" s="87">
        <f t="shared" si="2"/>
        <v>7</v>
      </c>
      <c r="P6" s="18" t="s">
        <v>16</v>
      </c>
      <c r="Q6" s="103">
        <f t="shared" si="3"/>
        <v>15</v>
      </c>
      <c r="R6" s="18" t="s">
        <v>17</v>
      </c>
      <c r="S6" s="88">
        <f t="shared" si="4"/>
        <v>2</v>
      </c>
      <c r="T6" s="65" t="s">
        <v>18</v>
      </c>
      <c r="U6" s="65" t="s">
        <v>172</v>
      </c>
      <c r="V6" s="104">
        <f>COUNTIF(AB6:JD6,"med. Rodz*")</f>
        <v>7</v>
      </c>
      <c r="W6" s="259"/>
      <c r="X6" s="257"/>
      <c r="Y6" s="100">
        <v>3</v>
      </c>
      <c r="Z6" s="160" t="s">
        <v>217</v>
      </c>
      <c r="AB6" s="215"/>
      <c r="AC6" s="160" t="s">
        <v>218</v>
      </c>
      <c r="AD6" s="161"/>
      <c r="AF6" s="160" t="s">
        <v>218</v>
      </c>
      <c r="AG6" s="159" t="s">
        <v>450</v>
      </c>
      <c r="AH6" s="215"/>
      <c r="AI6" s="160" t="s">
        <v>218</v>
      </c>
      <c r="AJ6" s="161"/>
      <c r="AK6" s="215"/>
      <c r="AL6" s="160" t="s">
        <v>218</v>
      </c>
      <c r="AM6" s="159" t="s">
        <v>466</v>
      </c>
      <c r="AN6" s="161"/>
      <c r="AO6" s="218"/>
      <c r="AP6" s="161"/>
      <c r="AQ6" s="161"/>
      <c r="AR6" s="215"/>
      <c r="AT6" s="161"/>
      <c r="AU6" s="218"/>
      <c r="AV6" s="159" t="s">
        <v>449</v>
      </c>
      <c r="AW6" s="161"/>
      <c r="AX6" s="215"/>
      <c r="AY6" s="160" t="s">
        <v>355</v>
      </c>
      <c r="AZ6" s="161"/>
      <c r="BA6" s="215"/>
      <c r="BB6" s="161"/>
      <c r="BC6" s="159" t="s">
        <v>475</v>
      </c>
      <c r="BD6" s="161"/>
      <c r="BE6" s="215"/>
      <c r="BF6" s="158" t="s">
        <v>288</v>
      </c>
      <c r="BG6" s="161"/>
      <c r="BH6" s="215"/>
      <c r="BI6" s="158" t="s">
        <v>288</v>
      </c>
      <c r="BJ6" s="161"/>
      <c r="BK6" s="215"/>
      <c r="BL6" s="158" t="s">
        <v>288</v>
      </c>
      <c r="BM6" s="161"/>
      <c r="BN6" s="215"/>
      <c r="BO6" s="158" t="s">
        <v>288</v>
      </c>
      <c r="BP6" s="161"/>
      <c r="BQ6" s="215"/>
      <c r="BR6" s="158" t="s">
        <v>288</v>
      </c>
      <c r="BS6" s="159" t="s">
        <v>471</v>
      </c>
      <c r="BT6" s="161"/>
      <c r="BU6" s="215"/>
      <c r="BV6" s="157" t="s">
        <v>457</v>
      </c>
      <c r="BW6" s="159" t="s">
        <v>399</v>
      </c>
      <c r="BX6" s="161"/>
      <c r="BY6" s="215"/>
      <c r="BZ6" s="159" t="s">
        <v>504</v>
      </c>
      <c r="CA6" s="161"/>
      <c r="CB6" s="253"/>
      <c r="CC6" s="161"/>
      <c r="CD6" s="161"/>
      <c r="CE6" s="255"/>
      <c r="CF6" s="161"/>
      <c r="CG6" s="161"/>
      <c r="CH6" s="218"/>
      <c r="CI6" s="161"/>
      <c r="CJ6" s="159" t="s">
        <v>490</v>
      </c>
      <c r="CK6" s="161"/>
      <c r="CL6" s="215"/>
      <c r="CM6" s="167"/>
      <c r="CN6" s="161"/>
      <c r="CO6" s="161"/>
      <c r="CP6" s="248"/>
      <c r="CQ6" s="165" t="s">
        <v>356</v>
      </c>
      <c r="CR6" s="161"/>
      <c r="CS6" s="214"/>
      <c r="CT6" s="165" t="s">
        <v>356</v>
      </c>
      <c r="CU6" s="158" t="s">
        <v>408</v>
      </c>
      <c r="CV6" s="215"/>
      <c r="CW6" s="168"/>
      <c r="CX6" s="165" t="s">
        <v>356</v>
      </c>
      <c r="CY6" s="161"/>
      <c r="CZ6" s="223"/>
      <c r="DA6" s="210"/>
      <c r="DB6" s="165" t="s">
        <v>356</v>
      </c>
      <c r="DC6" s="161"/>
      <c r="DD6" s="248"/>
      <c r="DE6" s="165" t="s">
        <v>356</v>
      </c>
      <c r="DF6" s="161"/>
      <c r="DG6" s="218"/>
      <c r="DH6" s="165" t="s">
        <v>356</v>
      </c>
      <c r="DI6" s="159" t="s">
        <v>417</v>
      </c>
      <c r="DJ6" s="215"/>
      <c r="DK6" s="165" t="s">
        <v>356</v>
      </c>
      <c r="DL6" s="161"/>
      <c r="DM6" s="215"/>
      <c r="DN6" s="168"/>
      <c r="DO6" s="165" t="s">
        <v>674</v>
      </c>
      <c r="DP6" s="161"/>
      <c r="DQ6" s="248"/>
      <c r="DR6" s="165" t="s">
        <v>674</v>
      </c>
      <c r="DT6" s="215"/>
      <c r="DU6" s="167"/>
      <c r="DV6" s="159" t="s">
        <v>691</v>
      </c>
      <c r="DW6" s="215"/>
      <c r="DX6" s="159" t="s">
        <v>460</v>
      </c>
      <c r="DY6" s="161"/>
      <c r="DZ6" s="218"/>
      <c r="EA6" s="162"/>
      <c r="EB6" s="161"/>
      <c r="ED6" s="223"/>
      <c r="EF6" s="161"/>
      <c r="EG6" s="224"/>
      <c r="EH6" s="161"/>
      <c r="EI6" s="161"/>
      <c r="EJ6" s="215"/>
      <c r="EK6" s="163" t="s">
        <v>210</v>
      </c>
      <c r="EL6" s="161"/>
      <c r="EM6" s="215"/>
      <c r="EN6" s="215"/>
      <c r="EO6" s="163" t="s">
        <v>210</v>
      </c>
      <c r="EP6" s="161"/>
      <c r="EQ6" s="215"/>
      <c r="ER6" s="163" t="s">
        <v>210</v>
      </c>
      <c r="ES6" s="161"/>
      <c r="ET6" s="174"/>
      <c r="EU6" s="221"/>
      <c r="EV6" s="163" t="s">
        <v>210</v>
      </c>
      <c r="EW6" s="161"/>
      <c r="EX6" s="215"/>
      <c r="EY6" s="163" t="s">
        <v>210</v>
      </c>
      <c r="EZ6" s="161"/>
      <c r="FA6" s="218"/>
      <c r="FB6" s="202"/>
      <c r="FC6" s="163" t="s">
        <v>210</v>
      </c>
      <c r="FD6" s="161"/>
      <c r="FE6" s="215"/>
      <c r="FF6" s="163" t="s">
        <v>211</v>
      </c>
      <c r="FG6" s="161"/>
      <c r="FH6" s="215"/>
      <c r="FI6" s="161"/>
      <c r="FJ6" s="161"/>
      <c r="FK6" s="248"/>
      <c r="FL6" s="223"/>
      <c r="FM6" s="166" t="s">
        <v>334</v>
      </c>
      <c r="FN6" s="161"/>
      <c r="FO6" s="161"/>
      <c r="FP6" s="219"/>
      <c r="FQ6" s="166" t="s">
        <v>334</v>
      </c>
      <c r="FR6" s="161"/>
      <c r="FS6" s="214"/>
      <c r="FT6" s="166" t="s">
        <v>334</v>
      </c>
      <c r="FU6" s="159" t="s">
        <v>474</v>
      </c>
      <c r="FV6" s="161"/>
      <c r="FY6" s="166" t="s">
        <v>334</v>
      </c>
      <c r="FZ6" s="161"/>
      <c r="GA6" s="215"/>
      <c r="GB6" s="166" t="s">
        <v>334</v>
      </c>
      <c r="GC6" s="161"/>
      <c r="GD6" s="161"/>
      <c r="GE6" s="224"/>
      <c r="GF6" s="166" t="s">
        <v>334</v>
      </c>
      <c r="GG6" s="161"/>
      <c r="GH6" s="210"/>
      <c r="GI6" s="172"/>
      <c r="GJ6" s="166" t="s">
        <v>335</v>
      </c>
      <c r="GK6" s="161"/>
      <c r="GM6" s="165" t="s">
        <v>688</v>
      </c>
      <c r="GN6" s="161"/>
      <c r="GO6" s="214"/>
      <c r="GP6" s="202"/>
      <c r="GQ6" s="165" t="s">
        <v>688</v>
      </c>
      <c r="GR6" s="161"/>
      <c r="GS6" s="210"/>
      <c r="GT6" s="165" t="s">
        <v>688</v>
      </c>
      <c r="GU6" s="161"/>
      <c r="GV6" s="224"/>
      <c r="GW6" s="202"/>
      <c r="GX6" s="165" t="s">
        <v>688</v>
      </c>
      <c r="GY6" s="161"/>
      <c r="HA6" s="165" t="s">
        <v>688</v>
      </c>
      <c r="HB6" s="161"/>
      <c r="HC6" s="214"/>
      <c r="HD6" s="161"/>
      <c r="HE6" s="161"/>
      <c r="HF6" s="161"/>
      <c r="HG6" s="223"/>
      <c r="HH6" s="161"/>
      <c r="HI6" s="161"/>
      <c r="HJ6" s="218"/>
      <c r="HK6" s="165" t="s">
        <v>216</v>
      </c>
      <c r="HL6" s="161"/>
      <c r="HM6" s="212"/>
      <c r="HN6" s="199"/>
      <c r="HO6" s="161"/>
      <c r="HP6" s="161"/>
      <c r="HQ6" s="221"/>
      <c r="HR6" s="159" t="s">
        <v>409</v>
      </c>
      <c r="HS6" s="161"/>
      <c r="HT6" s="215"/>
      <c r="HU6" s="164" t="s">
        <v>180</v>
      </c>
      <c r="HV6" s="161"/>
      <c r="HW6" s="210"/>
      <c r="HX6" s="164" t="s">
        <v>180</v>
      </c>
      <c r="HY6" s="161"/>
      <c r="HZ6" s="223"/>
      <c r="IB6" s="161"/>
      <c r="IC6" s="161"/>
      <c r="ID6" s="210"/>
      <c r="IF6" s="161"/>
      <c r="IG6" s="210"/>
      <c r="IH6" s="164" t="s">
        <v>180</v>
      </c>
      <c r="II6" s="159" t="s">
        <v>465</v>
      </c>
      <c r="IJ6" s="161"/>
      <c r="IK6" s="215"/>
      <c r="IL6" s="164" t="s">
        <v>180</v>
      </c>
      <c r="IM6" s="161"/>
      <c r="IN6" s="218"/>
      <c r="IO6" s="164" t="s">
        <v>181</v>
      </c>
      <c r="IP6" s="161"/>
      <c r="IQ6" s="224"/>
      <c r="IR6" s="157" t="s">
        <v>616</v>
      </c>
      <c r="IS6" s="161"/>
      <c r="IT6" s="212"/>
      <c r="IU6" s="178"/>
      <c r="IW6" s="161"/>
      <c r="IX6" s="220"/>
      <c r="IY6" s="164" t="s">
        <v>428</v>
      </c>
      <c r="IZ6" s="159" t="s">
        <v>391</v>
      </c>
      <c r="JA6" s="215"/>
      <c r="JB6" s="164" t="s">
        <v>427</v>
      </c>
      <c r="JC6" s="161"/>
      <c r="JD6" s="210"/>
    </row>
    <row r="7" spans="1:278" s="19" customFormat="1" ht="69" customHeight="1">
      <c r="A7" s="15" t="s">
        <v>12</v>
      </c>
      <c r="B7" s="85">
        <f t="shared" si="0"/>
        <v>15</v>
      </c>
      <c r="C7" s="16" t="s">
        <v>168</v>
      </c>
      <c r="D7" s="16" t="s">
        <v>42</v>
      </c>
      <c r="E7" s="102">
        <f>COUNTIF(AB7:JD7,"ped*")</f>
        <v>6</v>
      </c>
      <c r="F7" s="74" t="s">
        <v>43</v>
      </c>
      <c r="G7" s="74" t="s">
        <v>13</v>
      </c>
      <c r="H7" s="74" t="s">
        <v>43</v>
      </c>
      <c r="I7" s="84">
        <f t="shared" si="1"/>
        <v>6</v>
      </c>
      <c r="J7" s="69" t="s">
        <v>14</v>
      </c>
      <c r="K7" s="69" t="s">
        <v>175</v>
      </c>
      <c r="L7" s="86">
        <f>COUNTIF(AB7:JD7,"gin i poł*")</f>
        <v>7</v>
      </c>
      <c r="M7" s="17" t="s">
        <v>15</v>
      </c>
      <c r="N7" s="17" t="s">
        <v>174</v>
      </c>
      <c r="O7" s="87">
        <f t="shared" si="2"/>
        <v>7</v>
      </c>
      <c r="P7" s="18" t="s">
        <v>16</v>
      </c>
      <c r="Q7" s="103">
        <f t="shared" si="3"/>
        <v>15</v>
      </c>
      <c r="R7" s="18" t="s">
        <v>17</v>
      </c>
      <c r="S7" s="88">
        <f t="shared" si="4"/>
        <v>2</v>
      </c>
      <c r="T7" s="65" t="s">
        <v>18</v>
      </c>
      <c r="U7" s="65" t="s">
        <v>172</v>
      </c>
      <c r="V7" s="104">
        <f>COUNTIF(AB7:JD7,"med. Rodz*")</f>
        <v>7</v>
      </c>
      <c r="W7" s="259"/>
      <c r="X7" s="257"/>
      <c r="Y7" s="100">
        <v>4</v>
      </c>
      <c r="Z7" s="161"/>
      <c r="AB7" s="215"/>
      <c r="AC7" s="157" t="s">
        <v>457</v>
      </c>
      <c r="AD7" s="161"/>
      <c r="AF7" s="167"/>
      <c r="AG7" s="167"/>
      <c r="AH7" s="215"/>
      <c r="AI7" s="160" t="s">
        <v>355</v>
      </c>
      <c r="AJ7" s="161"/>
      <c r="AK7" s="215"/>
      <c r="AL7" s="167"/>
      <c r="AM7" s="159" t="s">
        <v>466</v>
      </c>
      <c r="AN7" s="167"/>
      <c r="AO7" s="218"/>
      <c r="AP7" s="160" t="s">
        <v>217</v>
      </c>
      <c r="AQ7" s="161"/>
      <c r="AR7" s="215"/>
      <c r="AS7" s="160" t="s">
        <v>218</v>
      </c>
      <c r="AT7" s="161"/>
      <c r="AU7" s="218"/>
      <c r="AV7" s="160" t="s">
        <v>218</v>
      </c>
      <c r="AW7" s="159" t="s">
        <v>450</v>
      </c>
      <c r="AX7" s="215"/>
      <c r="AY7" s="160" t="s">
        <v>218</v>
      </c>
      <c r="AZ7" s="161"/>
      <c r="BA7" s="215"/>
      <c r="BB7" s="160" t="s">
        <v>218</v>
      </c>
      <c r="BC7" s="159" t="s">
        <v>475</v>
      </c>
      <c r="BD7" s="161"/>
      <c r="BE7" s="215"/>
      <c r="BF7" s="159" t="s">
        <v>459</v>
      </c>
      <c r="BG7" s="161"/>
      <c r="BH7" s="215"/>
      <c r="BJ7" s="161"/>
      <c r="BK7" s="215"/>
      <c r="BL7" s="159" t="s">
        <v>449</v>
      </c>
      <c r="BM7" s="161"/>
      <c r="BN7" s="215"/>
      <c r="BO7" s="159" t="s">
        <v>460</v>
      </c>
      <c r="BP7" s="161"/>
      <c r="BQ7" s="215"/>
      <c r="BR7" s="161"/>
      <c r="BS7" s="159" t="s">
        <v>471</v>
      </c>
      <c r="BT7" s="161"/>
      <c r="BU7" s="215"/>
      <c r="BV7" s="158" t="s">
        <v>287</v>
      </c>
      <c r="BW7" s="159" t="s">
        <v>399</v>
      </c>
      <c r="BX7" s="159" t="s">
        <v>506</v>
      </c>
      <c r="BY7" s="215"/>
      <c r="BZ7" s="158" t="s">
        <v>287</v>
      </c>
      <c r="CA7" s="161"/>
      <c r="CB7" s="253"/>
      <c r="CC7" s="158" t="s">
        <v>287</v>
      </c>
      <c r="CD7" s="161"/>
      <c r="CE7" s="255"/>
      <c r="CF7" s="158" t="s">
        <v>287</v>
      </c>
      <c r="CG7" s="161"/>
      <c r="CH7" s="218"/>
      <c r="CI7" s="158" t="s">
        <v>287</v>
      </c>
      <c r="CK7" s="159" t="s">
        <v>491</v>
      </c>
      <c r="CL7" s="215"/>
      <c r="CM7" s="163" t="s">
        <v>210</v>
      </c>
      <c r="CN7" s="161"/>
      <c r="CO7" s="161"/>
      <c r="CP7" s="248"/>
      <c r="CQ7" s="163" t="s">
        <v>210</v>
      </c>
      <c r="CR7" s="161"/>
      <c r="CS7" s="214"/>
      <c r="CT7" s="163" t="s">
        <v>210</v>
      </c>
      <c r="CU7" s="161"/>
      <c r="CV7" s="215"/>
      <c r="CW7" s="168"/>
      <c r="CX7" s="163" t="s">
        <v>210</v>
      </c>
      <c r="CY7" s="161"/>
      <c r="CZ7" s="223"/>
      <c r="DA7" s="210"/>
      <c r="DB7" s="163" t="s">
        <v>210</v>
      </c>
      <c r="DC7" s="161"/>
      <c r="DD7" s="248"/>
      <c r="DE7" s="163" t="s">
        <v>210</v>
      </c>
      <c r="DF7" s="161"/>
      <c r="DG7" s="218"/>
      <c r="DH7" s="163" t="s">
        <v>211</v>
      </c>
      <c r="DI7" s="159" t="s">
        <v>417</v>
      </c>
      <c r="DJ7" s="215"/>
      <c r="DK7" s="162"/>
      <c r="DL7" s="161"/>
      <c r="DM7" s="215"/>
      <c r="DN7" s="168"/>
      <c r="DP7" s="161"/>
      <c r="DQ7" s="248"/>
      <c r="DT7" s="215"/>
      <c r="DV7" s="159" t="s">
        <v>691</v>
      </c>
      <c r="DW7" s="215"/>
      <c r="DY7" s="161"/>
      <c r="DZ7" s="218"/>
      <c r="EB7" s="161"/>
      <c r="ED7" s="223"/>
      <c r="EE7" s="161"/>
      <c r="EF7" s="161"/>
      <c r="EG7" s="224"/>
      <c r="EH7" s="161"/>
      <c r="EI7" s="161"/>
      <c r="EJ7" s="215"/>
      <c r="EK7" s="161"/>
      <c r="EL7" s="158" t="s">
        <v>408</v>
      </c>
      <c r="EM7" s="215"/>
      <c r="EN7" s="215"/>
      <c r="EO7" s="164" t="s">
        <v>185</v>
      </c>
      <c r="EP7" s="161"/>
      <c r="EQ7" s="215"/>
      <c r="ER7" s="164" t="s">
        <v>185</v>
      </c>
      <c r="ES7" s="167"/>
      <c r="ET7" s="180"/>
      <c r="EU7" s="221"/>
      <c r="EV7" s="164" t="s">
        <v>185</v>
      </c>
      <c r="EW7" s="161"/>
      <c r="EX7" s="215"/>
      <c r="EY7" s="164" t="s">
        <v>186</v>
      </c>
      <c r="EZ7" s="161"/>
      <c r="FA7" s="218"/>
      <c r="FB7" s="202"/>
      <c r="FC7" s="161"/>
      <c r="FD7" s="161"/>
      <c r="FE7" s="215"/>
      <c r="FF7" s="161"/>
      <c r="FG7" s="161"/>
      <c r="FH7" s="215"/>
      <c r="FI7" s="161"/>
      <c r="FJ7" s="161"/>
      <c r="FK7" s="248"/>
      <c r="FL7" s="223"/>
      <c r="FM7" s="161"/>
      <c r="FN7" s="161"/>
      <c r="FO7" s="161"/>
      <c r="FP7" s="219"/>
      <c r="FQ7" s="166" t="s">
        <v>434</v>
      </c>
      <c r="FR7" s="161"/>
      <c r="FS7" s="214"/>
      <c r="FT7" s="166" t="s">
        <v>434</v>
      </c>
      <c r="FU7" s="159" t="s">
        <v>473</v>
      </c>
      <c r="FV7" s="161"/>
      <c r="FY7" s="166" t="s">
        <v>434</v>
      </c>
      <c r="FZ7" s="161"/>
      <c r="GA7" s="215"/>
      <c r="GB7" s="166" t="s">
        <v>434</v>
      </c>
      <c r="GC7" s="161"/>
      <c r="GD7" s="161"/>
      <c r="GE7" s="224"/>
      <c r="GF7" s="166" t="s">
        <v>434</v>
      </c>
      <c r="GG7" s="161"/>
      <c r="GH7" s="210"/>
      <c r="GI7" s="172"/>
      <c r="GJ7" s="166" t="s">
        <v>434</v>
      </c>
      <c r="GK7" s="161"/>
      <c r="GM7" s="166" t="s">
        <v>435</v>
      </c>
      <c r="GN7" s="161"/>
      <c r="GO7" s="214"/>
      <c r="GP7" s="202"/>
      <c r="GQ7" s="165" t="s">
        <v>358</v>
      </c>
      <c r="GR7" s="161"/>
      <c r="GS7" s="210"/>
      <c r="GT7" s="165" t="s">
        <v>358</v>
      </c>
      <c r="GU7" s="161"/>
      <c r="GV7" s="224"/>
      <c r="GW7" s="202"/>
      <c r="GX7" s="165" t="s">
        <v>358</v>
      </c>
      <c r="GY7" s="161"/>
      <c r="HA7" s="165" t="s">
        <v>358</v>
      </c>
      <c r="HB7" s="161"/>
      <c r="HC7" s="214"/>
      <c r="HD7" s="165" t="s">
        <v>358</v>
      </c>
      <c r="HE7" s="161"/>
      <c r="HF7" s="161"/>
      <c r="HG7" s="223"/>
      <c r="HH7" s="165" t="s">
        <v>358</v>
      </c>
      <c r="HI7" s="161"/>
      <c r="HJ7" s="218"/>
      <c r="HK7" s="165" t="s">
        <v>358</v>
      </c>
      <c r="HL7" s="161"/>
      <c r="HM7" s="212"/>
      <c r="HN7" s="199"/>
      <c r="HO7" s="165" t="s">
        <v>675</v>
      </c>
      <c r="HP7" s="161"/>
      <c r="HQ7" s="221"/>
      <c r="HR7" s="165" t="s">
        <v>675</v>
      </c>
      <c r="HS7" s="159" t="s">
        <v>464</v>
      </c>
      <c r="HT7" s="215"/>
      <c r="HU7" s="164" t="s">
        <v>185</v>
      </c>
      <c r="HV7" s="161"/>
      <c r="HW7" s="210"/>
      <c r="HX7" s="164" t="s">
        <v>185</v>
      </c>
      <c r="HY7" s="161"/>
      <c r="HZ7" s="223"/>
      <c r="IA7" s="165" t="s">
        <v>216</v>
      </c>
      <c r="IB7" s="161"/>
      <c r="IC7" s="161"/>
      <c r="ID7" s="210"/>
      <c r="IE7" s="164" t="s">
        <v>185</v>
      </c>
      <c r="IF7" s="161"/>
      <c r="IG7" s="210"/>
      <c r="IH7" s="159" t="s">
        <v>409</v>
      </c>
      <c r="II7" s="161"/>
      <c r="IJ7" s="161"/>
      <c r="IK7" s="215"/>
      <c r="IL7" s="161"/>
      <c r="IM7" s="161"/>
      <c r="IN7" s="218"/>
      <c r="IO7" s="165" t="s">
        <v>386</v>
      </c>
      <c r="IP7" s="161"/>
      <c r="IQ7" s="224"/>
      <c r="IR7" s="165" t="s">
        <v>386</v>
      </c>
      <c r="IS7" s="161"/>
      <c r="IT7" s="212"/>
      <c r="IU7" s="183"/>
      <c r="IV7" s="165" t="s">
        <v>386</v>
      </c>
      <c r="IW7" s="161"/>
      <c r="IX7" s="220"/>
      <c r="IY7" s="165" t="s">
        <v>386</v>
      </c>
      <c r="IZ7" s="159" t="s">
        <v>391</v>
      </c>
      <c r="JA7" s="215"/>
      <c r="JB7" s="165" t="s">
        <v>386</v>
      </c>
      <c r="JC7" s="161"/>
      <c r="JD7" s="210"/>
    </row>
    <row r="8" spans="1:278" s="19" customFormat="1" ht="69" customHeight="1">
      <c r="A8" s="15" t="s">
        <v>12</v>
      </c>
      <c r="B8" s="85">
        <f t="shared" si="0"/>
        <v>15</v>
      </c>
      <c r="C8" s="16" t="s">
        <v>168</v>
      </c>
      <c r="D8" s="16" t="s">
        <v>42</v>
      </c>
      <c r="E8" s="102">
        <f t="shared" ref="E8:E18" si="5">COUNTIF(AA8:JD8,"ped*")</f>
        <v>6</v>
      </c>
      <c r="F8" s="74" t="s">
        <v>43</v>
      </c>
      <c r="G8" s="74" t="s">
        <v>13</v>
      </c>
      <c r="H8" s="74" t="s">
        <v>43</v>
      </c>
      <c r="I8" s="84">
        <f t="shared" si="1"/>
        <v>6</v>
      </c>
      <c r="J8" s="69" t="s">
        <v>14</v>
      </c>
      <c r="K8" s="69" t="s">
        <v>175</v>
      </c>
      <c r="L8" s="86">
        <f t="shared" ref="L8:L18" si="6">COUNTIF(AA8:JD8,"gin i poł*")</f>
        <v>7</v>
      </c>
      <c r="M8" s="17" t="s">
        <v>15</v>
      </c>
      <c r="N8" s="17" t="s">
        <v>174</v>
      </c>
      <c r="O8" s="87">
        <f t="shared" si="2"/>
        <v>7</v>
      </c>
      <c r="P8" s="18" t="s">
        <v>16</v>
      </c>
      <c r="Q8" s="103">
        <f t="shared" si="3"/>
        <v>15</v>
      </c>
      <c r="R8" s="18" t="s">
        <v>17</v>
      </c>
      <c r="S8" s="88">
        <f t="shared" si="4"/>
        <v>2</v>
      </c>
      <c r="T8" s="65" t="s">
        <v>18</v>
      </c>
      <c r="U8" s="65" t="s">
        <v>172</v>
      </c>
      <c r="V8" s="104">
        <f t="shared" ref="V8:V18" si="7">COUNTIF(AA8:JD8,"med. Rodz*")</f>
        <v>7</v>
      </c>
      <c r="W8" s="259"/>
      <c r="X8" s="257"/>
      <c r="Y8" s="100">
        <v>5</v>
      </c>
      <c r="Z8" s="161"/>
      <c r="AA8" s="159" t="s">
        <v>399</v>
      </c>
      <c r="AB8" s="215"/>
      <c r="AC8" s="165" t="s">
        <v>607</v>
      </c>
      <c r="AD8" s="161"/>
      <c r="AF8" s="157" t="s">
        <v>457</v>
      </c>
      <c r="AG8" s="167"/>
      <c r="AH8" s="215"/>
      <c r="AI8" s="165" t="s">
        <v>607</v>
      </c>
      <c r="AJ8" s="161"/>
      <c r="AK8" s="215"/>
      <c r="AM8" s="161"/>
      <c r="AN8" s="161"/>
      <c r="AO8" s="218"/>
      <c r="AQ8" s="159" t="s">
        <v>502</v>
      </c>
      <c r="AR8" s="215"/>
      <c r="AS8" s="165" t="s">
        <v>607</v>
      </c>
      <c r="AT8" s="161"/>
      <c r="AU8" s="218"/>
      <c r="AV8" s="165" t="s">
        <v>607</v>
      </c>
      <c r="AW8" s="159" t="s">
        <v>450</v>
      </c>
      <c r="AX8" s="215"/>
      <c r="AY8" s="165" t="s">
        <v>607</v>
      </c>
      <c r="AZ8" s="161"/>
      <c r="BA8" s="215"/>
      <c r="BC8" s="161" t="s">
        <v>166</v>
      </c>
      <c r="BD8" s="161"/>
      <c r="BE8" s="215"/>
      <c r="BF8" s="165" t="s">
        <v>607</v>
      </c>
      <c r="BG8" s="161"/>
      <c r="BH8" s="215"/>
      <c r="BI8" s="165" t="s">
        <v>607</v>
      </c>
      <c r="BJ8" s="161"/>
      <c r="BK8" s="215"/>
      <c r="BL8" s="159" t="s">
        <v>459</v>
      </c>
      <c r="BM8" s="159" t="s">
        <v>464</v>
      </c>
      <c r="BN8" s="215"/>
      <c r="BO8" s="159" t="s">
        <v>460</v>
      </c>
      <c r="BP8" s="161"/>
      <c r="BQ8" s="215"/>
      <c r="BR8" s="161"/>
      <c r="BS8" s="159" t="s">
        <v>475</v>
      </c>
      <c r="BT8" s="161"/>
      <c r="BU8" s="215"/>
      <c r="BV8" s="161"/>
      <c r="BW8" s="161"/>
      <c r="BX8" s="161"/>
      <c r="BY8" s="215"/>
      <c r="BZ8" s="165" t="s">
        <v>676</v>
      </c>
      <c r="CA8" s="161"/>
      <c r="CB8" s="253"/>
      <c r="CC8" s="165" t="s">
        <v>676</v>
      </c>
      <c r="CD8" s="161"/>
      <c r="CE8" s="255"/>
      <c r="CF8" s="159" t="s">
        <v>578</v>
      </c>
      <c r="CG8" s="161"/>
      <c r="CH8" s="218"/>
      <c r="CI8" s="160" t="s">
        <v>235</v>
      </c>
      <c r="CJ8" s="159" t="s">
        <v>471</v>
      </c>
      <c r="CK8" s="159" t="s">
        <v>491</v>
      </c>
      <c r="CL8" s="215"/>
      <c r="CM8" s="158" t="s">
        <v>289</v>
      </c>
      <c r="CN8" s="161"/>
      <c r="CO8" s="161"/>
      <c r="CP8" s="248"/>
      <c r="CQ8" s="158" t="s">
        <v>289</v>
      </c>
      <c r="CR8" s="161"/>
      <c r="CS8" s="214"/>
      <c r="CT8" s="158" t="s">
        <v>289</v>
      </c>
      <c r="CU8" s="161"/>
      <c r="CV8" s="215"/>
      <c r="CW8" s="168"/>
      <c r="CX8" s="158" t="s">
        <v>289</v>
      </c>
      <c r="CY8" s="161"/>
      <c r="CZ8" s="223"/>
      <c r="DA8" s="210"/>
      <c r="DB8" s="158" t="s">
        <v>289</v>
      </c>
      <c r="DC8" s="161"/>
      <c r="DD8" s="248"/>
      <c r="DE8" s="161"/>
      <c r="DF8" s="161"/>
      <c r="DG8" s="218"/>
      <c r="DH8" s="164" t="s">
        <v>429</v>
      </c>
      <c r="DI8" s="158" t="s">
        <v>408</v>
      </c>
      <c r="DJ8" s="215"/>
      <c r="DK8" s="160" t="s">
        <v>355</v>
      </c>
      <c r="DL8" s="161"/>
      <c r="DM8" s="215"/>
      <c r="DN8" s="168"/>
      <c r="DP8" s="161"/>
      <c r="DQ8" s="248"/>
      <c r="DS8" s="161"/>
      <c r="DT8" s="215"/>
      <c r="DV8" s="161"/>
      <c r="DW8" s="215"/>
      <c r="DY8" s="161"/>
      <c r="DZ8" s="218"/>
      <c r="EB8" s="161"/>
      <c r="ED8" s="223"/>
      <c r="EE8" s="164" t="s">
        <v>429</v>
      </c>
      <c r="EF8" s="161"/>
      <c r="EG8" s="224"/>
      <c r="EJ8" s="215"/>
      <c r="EK8" s="164" t="s">
        <v>180</v>
      </c>
      <c r="EL8" s="159" t="s">
        <v>690</v>
      </c>
      <c r="EM8" s="215"/>
      <c r="EN8" s="215"/>
      <c r="EO8" s="164" t="s">
        <v>180</v>
      </c>
      <c r="EP8" s="161"/>
      <c r="EQ8" s="215"/>
      <c r="ER8" s="164" t="s">
        <v>181</v>
      </c>
      <c r="ES8" s="161"/>
      <c r="ET8" s="174"/>
      <c r="EU8" s="221"/>
      <c r="EV8" s="164" t="s">
        <v>429</v>
      </c>
      <c r="EW8" s="161"/>
      <c r="EX8" s="215"/>
      <c r="EZ8" s="161"/>
      <c r="FA8" s="218"/>
      <c r="FB8" s="202"/>
      <c r="FC8" s="165" t="s">
        <v>362</v>
      </c>
      <c r="FD8" s="161"/>
      <c r="FE8" s="215"/>
      <c r="FF8" s="165" t="s">
        <v>421</v>
      </c>
      <c r="FG8" s="161"/>
      <c r="FH8" s="215"/>
      <c r="FI8" s="165" t="s">
        <v>421</v>
      </c>
      <c r="FJ8" s="161"/>
      <c r="FK8" s="248"/>
      <c r="FL8" s="223"/>
      <c r="FM8" s="165" t="s">
        <v>362</v>
      </c>
      <c r="FN8" s="161"/>
      <c r="FO8" s="161"/>
      <c r="FP8" s="219"/>
      <c r="FQ8" s="165" t="s">
        <v>362</v>
      </c>
      <c r="FR8" s="161"/>
      <c r="FS8" s="214"/>
      <c r="FT8" s="166" t="s">
        <v>309</v>
      </c>
      <c r="FU8" s="159" t="s">
        <v>473</v>
      </c>
      <c r="FV8" s="161"/>
      <c r="FY8" s="166" t="s">
        <v>309</v>
      </c>
      <c r="FZ8" s="161"/>
      <c r="GA8" s="215"/>
      <c r="GB8" s="166" t="s">
        <v>309</v>
      </c>
      <c r="GC8" s="161"/>
      <c r="GD8" s="161"/>
      <c r="GE8" s="224"/>
      <c r="GF8" s="166" t="s">
        <v>309</v>
      </c>
      <c r="GG8" s="161"/>
      <c r="GH8" s="210"/>
      <c r="GI8" s="172"/>
      <c r="GJ8" s="166" t="s">
        <v>309</v>
      </c>
      <c r="GK8" s="161"/>
      <c r="GM8" s="166" t="s">
        <v>309</v>
      </c>
      <c r="GN8" s="161"/>
      <c r="GO8" s="214"/>
      <c r="GP8" s="202"/>
      <c r="GQ8" s="166" t="s">
        <v>310</v>
      </c>
      <c r="GR8" s="161"/>
      <c r="GS8" s="210"/>
      <c r="GT8" s="164" t="s">
        <v>429</v>
      </c>
      <c r="GU8" s="161"/>
      <c r="GV8" s="224"/>
      <c r="GW8" s="202"/>
      <c r="GX8" s="161"/>
      <c r="GY8" s="161"/>
      <c r="HA8" s="163" t="s">
        <v>212</v>
      </c>
      <c r="HB8" s="161"/>
      <c r="HC8" s="214"/>
      <c r="HD8" s="163" t="s">
        <v>212</v>
      </c>
      <c r="HE8" s="161"/>
      <c r="HF8" s="161"/>
      <c r="HG8" s="223"/>
      <c r="HH8" s="163" t="s">
        <v>212</v>
      </c>
      <c r="HI8" s="161"/>
      <c r="HJ8" s="218"/>
      <c r="HK8" s="163" t="s">
        <v>212</v>
      </c>
      <c r="HL8" s="161"/>
      <c r="HM8" s="212"/>
      <c r="HN8" s="199"/>
      <c r="HO8" s="163" t="s">
        <v>212</v>
      </c>
      <c r="HP8" s="161"/>
      <c r="HQ8" s="221"/>
      <c r="HR8" s="163" t="s">
        <v>212</v>
      </c>
      <c r="HS8" s="159" t="s">
        <v>466</v>
      </c>
      <c r="HT8" s="215"/>
      <c r="HU8" s="163" t="s">
        <v>214</v>
      </c>
      <c r="HV8" s="161"/>
      <c r="HW8" s="210"/>
      <c r="HX8" s="160" t="s">
        <v>236</v>
      </c>
      <c r="HY8" s="161"/>
      <c r="HZ8" s="223"/>
      <c r="IB8" s="167"/>
      <c r="IC8" s="167"/>
      <c r="ID8" s="210"/>
      <c r="IE8" s="161"/>
      <c r="IF8" s="161"/>
      <c r="IG8" s="210"/>
      <c r="IH8" s="159" t="s">
        <v>409</v>
      </c>
      <c r="II8" s="159" t="s">
        <v>507</v>
      </c>
      <c r="IJ8" s="161"/>
      <c r="IK8" s="215"/>
      <c r="IL8" s="161"/>
      <c r="IM8" s="161"/>
      <c r="IN8" s="218"/>
      <c r="IO8" s="160" t="s">
        <v>236</v>
      </c>
      <c r="IP8" s="161"/>
      <c r="IQ8" s="224"/>
      <c r="IR8" s="165" t="s">
        <v>216</v>
      </c>
      <c r="IS8" s="161"/>
      <c r="IT8" s="212"/>
      <c r="IU8" s="178"/>
      <c r="IV8" s="160" t="s">
        <v>236</v>
      </c>
      <c r="IW8" s="161"/>
      <c r="IX8" s="220"/>
      <c r="IZ8" s="159" t="s">
        <v>391</v>
      </c>
      <c r="JA8" s="215"/>
      <c r="JB8" s="160" t="s">
        <v>236</v>
      </c>
      <c r="JC8" s="161"/>
      <c r="JD8" s="210"/>
    </row>
    <row r="9" spans="1:278" s="19" customFormat="1" ht="69" customHeight="1">
      <c r="A9" s="15" t="s">
        <v>12</v>
      </c>
      <c r="B9" s="85">
        <f t="shared" si="0"/>
        <v>15</v>
      </c>
      <c r="C9" s="16" t="s">
        <v>168</v>
      </c>
      <c r="D9" s="16" t="s">
        <v>42</v>
      </c>
      <c r="E9" s="102">
        <f t="shared" si="5"/>
        <v>6</v>
      </c>
      <c r="F9" s="74" t="s">
        <v>43</v>
      </c>
      <c r="G9" s="74" t="s">
        <v>13</v>
      </c>
      <c r="H9" s="74" t="s">
        <v>43</v>
      </c>
      <c r="I9" s="84">
        <f t="shared" si="1"/>
        <v>6</v>
      </c>
      <c r="J9" s="69" t="s">
        <v>14</v>
      </c>
      <c r="K9" s="69" t="s">
        <v>175</v>
      </c>
      <c r="L9" s="86">
        <f t="shared" si="6"/>
        <v>7</v>
      </c>
      <c r="M9" s="17" t="s">
        <v>15</v>
      </c>
      <c r="N9" s="17" t="s">
        <v>174</v>
      </c>
      <c r="O9" s="87">
        <f t="shared" si="2"/>
        <v>7</v>
      </c>
      <c r="P9" s="18" t="s">
        <v>16</v>
      </c>
      <c r="Q9" s="103">
        <f t="shared" si="3"/>
        <v>15</v>
      </c>
      <c r="R9" s="18" t="s">
        <v>17</v>
      </c>
      <c r="S9" s="88">
        <f t="shared" si="4"/>
        <v>2</v>
      </c>
      <c r="T9" s="65" t="s">
        <v>18</v>
      </c>
      <c r="U9" s="65" t="s">
        <v>172</v>
      </c>
      <c r="V9" s="104">
        <f t="shared" si="7"/>
        <v>7</v>
      </c>
      <c r="W9" s="259"/>
      <c r="X9" s="257"/>
      <c r="Y9" s="100">
        <v>6</v>
      </c>
      <c r="Z9" s="161"/>
      <c r="AA9" s="159" t="s">
        <v>399</v>
      </c>
      <c r="AB9" s="215"/>
      <c r="AC9" s="166" t="s">
        <v>309</v>
      </c>
      <c r="AD9" s="161"/>
      <c r="AF9" s="166" t="s">
        <v>309</v>
      </c>
      <c r="AG9" s="167"/>
      <c r="AH9" s="215"/>
      <c r="AI9" s="166" t="s">
        <v>309</v>
      </c>
      <c r="AJ9" s="161"/>
      <c r="AK9" s="215"/>
      <c r="AL9" s="166" t="s">
        <v>309</v>
      </c>
      <c r="AM9" s="161"/>
      <c r="AN9" s="161"/>
      <c r="AO9" s="218"/>
      <c r="AP9" s="166" t="s">
        <v>309</v>
      </c>
      <c r="AQ9" s="159" t="s">
        <v>502</v>
      </c>
      <c r="AR9" s="215"/>
      <c r="AS9" s="166" t="s">
        <v>309</v>
      </c>
      <c r="AT9" s="161"/>
      <c r="AU9" s="218"/>
      <c r="AV9" s="166" t="s">
        <v>310</v>
      </c>
      <c r="AW9" s="159" t="s">
        <v>450</v>
      </c>
      <c r="AX9" s="215"/>
      <c r="AY9" s="159" t="s">
        <v>460</v>
      </c>
      <c r="AZ9" s="161"/>
      <c r="BA9" s="215"/>
      <c r="BB9" s="159" t="s">
        <v>492</v>
      </c>
      <c r="BC9" s="161" t="s">
        <v>166</v>
      </c>
      <c r="BD9" s="161"/>
      <c r="BE9" s="215"/>
      <c r="BF9" s="157" t="s">
        <v>457</v>
      </c>
      <c r="BG9" s="161"/>
      <c r="BH9" s="215"/>
      <c r="BI9" s="161"/>
      <c r="BJ9" s="161"/>
      <c r="BK9" s="215"/>
      <c r="BL9" s="165" t="s">
        <v>364</v>
      </c>
      <c r="BM9" s="161"/>
      <c r="BN9" s="215"/>
      <c r="BO9" s="165" t="s">
        <v>364</v>
      </c>
      <c r="BP9" s="161"/>
      <c r="BQ9" s="215"/>
      <c r="BR9" s="165" t="s">
        <v>364</v>
      </c>
      <c r="BS9" s="159" t="s">
        <v>475</v>
      </c>
      <c r="BT9" s="161"/>
      <c r="BU9" s="215"/>
      <c r="BV9" s="165" t="s">
        <v>364</v>
      </c>
      <c r="BW9" s="161"/>
      <c r="BX9" s="161"/>
      <c r="BY9" s="215"/>
      <c r="BZ9" s="165" t="s">
        <v>364</v>
      </c>
      <c r="CA9" s="161"/>
      <c r="CB9" s="253"/>
      <c r="CC9" s="165" t="s">
        <v>364</v>
      </c>
      <c r="CD9" s="161"/>
      <c r="CE9" s="255"/>
      <c r="CF9" s="165" t="s">
        <v>364</v>
      </c>
      <c r="CG9" s="161"/>
      <c r="CH9" s="218"/>
      <c r="CI9" s="165" t="s">
        <v>677</v>
      </c>
      <c r="CJ9" s="159" t="s">
        <v>472</v>
      </c>
      <c r="CK9" s="161"/>
      <c r="CL9" s="215"/>
      <c r="CM9" s="165" t="s">
        <v>677</v>
      </c>
      <c r="CN9" s="161"/>
      <c r="CO9" s="161"/>
      <c r="CP9" s="248"/>
      <c r="CQ9" s="161"/>
      <c r="CR9" s="161"/>
      <c r="CS9" s="214"/>
      <c r="CT9" s="161"/>
      <c r="CU9" s="162"/>
      <c r="CV9" s="215"/>
      <c r="CW9" s="168"/>
      <c r="CX9" s="162"/>
      <c r="CY9" s="161"/>
      <c r="CZ9" s="223"/>
      <c r="DA9" s="210"/>
      <c r="DB9" s="161"/>
      <c r="DC9" s="161"/>
      <c r="DD9" s="248"/>
      <c r="DE9" s="158" t="s">
        <v>287</v>
      </c>
      <c r="DF9" s="161"/>
      <c r="DG9" s="218"/>
      <c r="DH9" s="158" t="s">
        <v>287</v>
      </c>
      <c r="DI9" s="158" t="s">
        <v>408</v>
      </c>
      <c r="DJ9" s="215"/>
      <c r="DK9" s="158" t="s">
        <v>287</v>
      </c>
      <c r="DL9" s="161"/>
      <c r="DM9" s="215"/>
      <c r="DN9" s="168"/>
      <c r="DO9" s="158" t="s">
        <v>287</v>
      </c>
      <c r="DP9" s="161"/>
      <c r="DQ9" s="248"/>
      <c r="DR9" s="158" t="s">
        <v>287</v>
      </c>
      <c r="DS9" s="161"/>
      <c r="DT9" s="215"/>
      <c r="DU9" s="159" t="s">
        <v>449</v>
      </c>
      <c r="DV9" s="161"/>
      <c r="DW9" s="215"/>
      <c r="DX9" s="159" t="s">
        <v>469</v>
      </c>
      <c r="DY9" s="161"/>
      <c r="DZ9" s="218"/>
      <c r="EA9" s="161"/>
      <c r="EB9" s="161"/>
      <c r="ED9" s="223"/>
      <c r="EE9" s="161"/>
      <c r="EF9" s="161"/>
      <c r="EG9" s="224"/>
      <c r="EH9" s="164" t="s">
        <v>183</v>
      </c>
      <c r="EJ9" s="215"/>
      <c r="EK9" s="164" t="s">
        <v>183</v>
      </c>
      <c r="EL9" s="159" t="s">
        <v>690</v>
      </c>
      <c r="EM9" s="215"/>
      <c r="EN9" s="215"/>
      <c r="EO9" s="160" t="s">
        <v>355</v>
      </c>
      <c r="EP9" s="161"/>
      <c r="EQ9" s="215"/>
      <c r="ER9" s="164" t="s">
        <v>183</v>
      </c>
      <c r="ES9" s="161"/>
      <c r="ET9" s="174"/>
      <c r="EU9" s="221"/>
      <c r="EV9" s="164" t="s">
        <v>183</v>
      </c>
      <c r="EW9" s="161"/>
      <c r="EX9" s="215"/>
      <c r="EY9" s="164" t="s">
        <v>183</v>
      </c>
      <c r="EZ9" s="161"/>
      <c r="FA9" s="218"/>
      <c r="FB9" s="202"/>
      <c r="FC9" s="164" t="s">
        <v>183</v>
      </c>
      <c r="FD9" s="161"/>
      <c r="FE9" s="215"/>
      <c r="FF9" s="164" t="s">
        <v>182</v>
      </c>
      <c r="FG9" s="161"/>
      <c r="FH9" s="215"/>
      <c r="FI9" s="167"/>
      <c r="FJ9" s="167"/>
      <c r="FK9" s="248"/>
      <c r="FL9" s="223"/>
      <c r="FM9" s="159" t="s">
        <v>409</v>
      </c>
      <c r="FN9" s="161"/>
      <c r="FO9" s="161"/>
      <c r="FP9" s="219"/>
      <c r="FR9" s="161"/>
      <c r="FS9" s="214"/>
      <c r="FT9" s="165" t="s">
        <v>419</v>
      </c>
      <c r="FU9" s="159" t="s">
        <v>473</v>
      </c>
      <c r="FV9" s="161"/>
      <c r="FY9" s="165" t="s">
        <v>423</v>
      </c>
      <c r="FZ9" s="161"/>
      <c r="GA9" s="215"/>
      <c r="GB9" s="165" t="s">
        <v>422</v>
      </c>
      <c r="GC9" s="161"/>
      <c r="GD9" s="161"/>
      <c r="GE9" s="224"/>
      <c r="GF9" s="165" t="s">
        <v>419</v>
      </c>
      <c r="GG9" s="161"/>
      <c r="GH9" s="210"/>
      <c r="GI9" s="172"/>
      <c r="GJ9" s="165" t="s">
        <v>419</v>
      </c>
      <c r="GK9" s="161"/>
      <c r="GM9" s="163" t="s">
        <v>443</v>
      </c>
      <c r="GN9" s="161"/>
      <c r="GO9" s="214"/>
      <c r="GP9" s="202"/>
      <c r="GQ9" s="163" t="s">
        <v>208</v>
      </c>
      <c r="GR9" s="161"/>
      <c r="GS9" s="210"/>
      <c r="GT9" s="163" t="s">
        <v>443</v>
      </c>
      <c r="GU9" s="161"/>
      <c r="GV9" s="224"/>
      <c r="GW9" s="202"/>
      <c r="GX9" s="163" t="s">
        <v>443</v>
      </c>
      <c r="GY9" s="161"/>
      <c r="HA9" s="163" t="s">
        <v>208</v>
      </c>
      <c r="HB9" s="161"/>
      <c r="HC9" s="214"/>
      <c r="HD9" s="163" t="s">
        <v>444</v>
      </c>
      <c r="HE9" s="161"/>
      <c r="HF9" s="161"/>
      <c r="HG9" s="223"/>
      <c r="HH9" s="163" t="s">
        <v>208</v>
      </c>
      <c r="HI9" s="161"/>
      <c r="HJ9" s="218"/>
      <c r="HK9" s="160" t="s">
        <v>225</v>
      </c>
      <c r="HL9" s="161"/>
      <c r="HM9" s="212"/>
      <c r="HN9" s="199"/>
      <c r="HO9" s="160" t="s">
        <v>226</v>
      </c>
      <c r="HP9" s="161"/>
      <c r="HQ9" s="221"/>
      <c r="HR9" s="160" t="s">
        <v>226</v>
      </c>
      <c r="HS9" s="159" t="s">
        <v>465</v>
      </c>
      <c r="HT9" s="215"/>
      <c r="HU9" s="160" t="s">
        <v>226</v>
      </c>
      <c r="HV9" s="161"/>
      <c r="HW9" s="210"/>
      <c r="HX9" s="160" t="s">
        <v>226</v>
      </c>
      <c r="HY9" s="161"/>
      <c r="HZ9" s="223"/>
      <c r="IA9" s="157" t="s">
        <v>616</v>
      </c>
      <c r="IB9" s="161"/>
      <c r="IC9" s="161"/>
      <c r="ID9" s="210"/>
      <c r="IE9" s="161"/>
      <c r="IF9" s="161"/>
      <c r="IG9" s="210"/>
      <c r="II9" s="159" t="s">
        <v>507</v>
      </c>
      <c r="IJ9" s="161"/>
      <c r="IK9" s="215"/>
      <c r="IL9" s="161"/>
      <c r="IM9" s="161"/>
      <c r="IN9" s="218"/>
      <c r="IO9" s="161"/>
      <c r="IP9" s="161"/>
      <c r="IQ9" s="224"/>
      <c r="IR9" s="165" t="s">
        <v>216</v>
      </c>
      <c r="IS9" s="161"/>
      <c r="IT9" s="212"/>
      <c r="IU9" s="183"/>
      <c r="IV9" s="161"/>
      <c r="IW9" s="161"/>
      <c r="IX9" s="220"/>
      <c r="IY9" s="161"/>
      <c r="IZ9" s="159" t="s">
        <v>391</v>
      </c>
      <c r="JA9" s="215"/>
      <c r="JB9" s="162"/>
      <c r="JC9" s="161"/>
      <c r="JD9" s="210"/>
    </row>
    <row r="10" spans="1:278" s="19" customFormat="1" ht="69" customHeight="1">
      <c r="A10" s="15" t="s">
        <v>12</v>
      </c>
      <c r="B10" s="85">
        <f t="shared" si="0"/>
        <v>15</v>
      </c>
      <c r="C10" s="16" t="s">
        <v>168</v>
      </c>
      <c r="D10" s="16" t="s">
        <v>42</v>
      </c>
      <c r="E10" s="102">
        <f t="shared" si="5"/>
        <v>6</v>
      </c>
      <c r="F10" s="74" t="s">
        <v>43</v>
      </c>
      <c r="G10" s="74" t="s">
        <v>13</v>
      </c>
      <c r="H10" s="74" t="s">
        <v>43</v>
      </c>
      <c r="I10" s="84">
        <f t="shared" si="1"/>
        <v>6</v>
      </c>
      <c r="J10" s="69" t="s">
        <v>14</v>
      </c>
      <c r="K10" s="69" t="s">
        <v>175</v>
      </c>
      <c r="L10" s="86">
        <f t="shared" si="6"/>
        <v>7</v>
      </c>
      <c r="M10" s="17" t="s">
        <v>15</v>
      </c>
      <c r="N10" s="17" t="s">
        <v>174</v>
      </c>
      <c r="O10" s="87">
        <f t="shared" si="2"/>
        <v>7</v>
      </c>
      <c r="P10" s="18" t="s">
        <v>16</v>
      </c>
      <c r="Q10" s="103">
        <f t="shared" si="3"/>
        <v>15</v>
      </c>
      <c r="R10" s="18" t="s">
        <v>17</v>
      </c>
      <c r="S10" s="88">
        <f t="shared" si="4"/>
        <v>2</v>
      </c>
      <c r="T10" s="65" t="s">
        <v>18</v>
      </c>
      <c r="U10" s="65" t="s">
        <v>172</v>
      </c>
      <c r="V10" s="104">
        <f t="shared" si="7"/>
        <v>7</v>
      </c>
      <c r="W10" s="259"/>
      <c r="X10" s="257"/>
      <c r="Y10" s="100">
        <v>7</v>
      </c>
      <c r="Z10" s="162"/>
      <c r="AA10" s="161"/>
      <c r="AB10" s="215"/>
      <c r="AC10" s="166" t="s">
        <v>311</v>
      </c>
      <c r="AD10" s="161"/>
      <c r="AF10" s="166" t="s">
        <v>311</v>
      </c>
      <c r="AG10" s="167"/>
      <c r="AH10" s="215"/>
      <c r="AI10" s="166" t="s">
        <v>311</v>
      </c>
      <c r="AJ10" s="161"/>
      <c r="AK10" s="215"/>
      <c r="AL10" s="166" t="s">
        <v>311</v>
      </c>
      <c r="AM10" s="161"/>
      <c r="AN10" s="161"/>
      <c r="AO10" s="218"/>
      <c r="AP10" s="166" t="s">
        <v>311</v>
      </c>
      <c r="AQ10" s="167"/>
      <c r="AR10" s="215"/>
      <c r="AS10" s="166" t="s">
        <v>311</v>
      </c>
      <c r="AT10" s="161"/>
      <c r="AU10" s="218"/>
      <c r="AV10" s="166" t="s">
        <v>312</v>
      </c>
      <c r="AW10" s="161"/>
      <c r="AX10" s="215"/>
      <c r="AY10" s="159" t="s">
        <v>460</v>
      </c>
      <c r="AZ10" s="161"/>
      <c r="BA10" s="215"/>
      <c r="BB10" s="159" t="s">
        <v>492</v>
      </c>
      <c r="BC10" s="161"/>
      <c r="BD10" s="161"/>
      <c r="BE10" s="215"/>
      <c r="BF10" s="161"/>
      <c r="BH10" s="215"/>
      <c r="BI10" s="157" t="s">
        <v>457</v>
      </c>
      <c r="BJ10" s="161"/>
      <c r="BK10" s="215"/>
      <c r="BL10" s="159" t="s">
        <v>449</v>
      </c>
      <c r="BM10" s="159" t="s">
        <v>450</v>
      </c>
      <c r="BN10" s="215"/>
      <c r="BO10" s="162"/>
      <c r="BP10" s="161"/>
      <c r="BQ10" s="215"/>
      <c r="BR10" s="163" t="s">
        <v>212</v>
      </c>
      <c r="BS10" s="159" t="s">
        <v>476</v>
      </c>
      <c r="BT10" s="161"/>
      <c r="BU10" s="215"/>
      <c r="BV10" s="163" t="s">
        <v>212</v>
      </c>
      <c r="BW10" s="159" t="s">
        <v>398</v>
      </c>
      <c r="BX10" s="161"/>
      <c r="BY10" s="215"/>
      <c r="BZ10" s="163" t="s">
        <v>212</v>
      </c>
      <c r="CA10" s="161"/>
      <c r="CB10" s="253"/>
      <c r="CC10" s="163" t="s">
        <v>212</v>
      </c>
      <c r="CD10" s="161"/>
      <c r="CE10" s="255"/>
      <c r="CF10" s="163" t="s">
        <v>212</v>
      </c>
      <c r="CG10" s="161"/>
      <c r="CH10" s="218"/>
      <c r="CI10" s="163" t="s">
        <v>212</v>
      </c>
      <c r="CJ10" s="159" t="s">
        <v>471</v>
      </c>
      <c r="CL10" s="215"/>
      <c r="CM10" s="163" t="s">
        <v>213</v>
      </c>
      <c r="CN10" s="161"/>
      <c r="CO10" s="161"/>
      <c r="CP10" s="248"/>
      <c r="CQ10" s="161"/>
      <c r="CR10" s="161"/>
      <c r="CS10" s="214"/>
      <c r="CT10" s="161"/>
      <c r="CU10" s="158" t="s">
        <v>408</v>
      </c>
      <c r="CV10" s="215"/>
      <c r="CW10" s="168"/>
      <c r="CX10" s="161" t="s">
        <v>166</v>
      </c>
      <c r="CY10" s="161"/>
      <c r="CZ10" s="223"/>
      <c r="DA10" s="210"/>
      <c r="DB10" s="161"/>
      <c r="DC10" s="161"/>
      <c r="DD10" s="248"/>
      <c r="DE10" s="161"/>
      <c r="DF10" s="161"/>
      <c r="DG10" s="218"/>
      <c r="DH10" s="161"/>
      <c r="DI10" s="161"/>
      <c r="DJ10" s="215"/>
      <c r="DK10" s="161"/>
      <c r="DL10" s="161"/>
      <c r="DM10" s="215"/>
      <c r="DN10" s="168"/>
      <c r="DO10" s="161"/>
      <c r="DP10" s="159" t="s">
        <v>399</v>
      </c>
      <c r="DQ10" s="248"/>
      <c r="DR10" s="159" t="s">
        <v>504</v>
      </c>
      <c r="DS10" s="161"/>
      <c r="DT10" s="215"/>
      <c r="DU10" s="158" t="s">
        <v>288</v>
      </c>
      <c r="DV10" s="161"/>
      <c r="DW10" s="215"/>
      <c r="DX10" s="158" t="s">
        <v>288</v>
      </c>
      <c r="DY10" s="161"/>
      <c r="DZ10" s="218"/>
      <c r="EA10" s="158" t="s">
        <v>288</v>
      </c>
      <c r="EB10" s="161"/>
      <c r="ED10" s="223"/>
      <c r="EE10" s="158" t="s">
        <v>288</v>
      </c>
      <c r="EF10" s="161"/>
      <c r="EG10" s="224"/>
      <c r="EH10" s="158" t="s">
        <v>288</v>
      </c>
      <c r="EJ10" s="215"/>
      <c r="EK10" s="165" t="s">
        <v>363</v>
      </c>
      <c r="EL10" s="159" t="s">
        <v>691</v>
      </c>
      <c r="EM10" s="215"/>
      <c r="EN10" s="215"/>
      <c r="EO10" s="165" t="s">
        <v>363</v>
      </c>
      <c r="EP10" s="161"/>
      <c r="EQ10" s="215"/>
      <c r="ER10" s="165" t="s">
        <v>363</v>
      </c>
      <c r="ES10" s="161"/>
      <c r="ET10" s="174"/>
      <c r="EU10" s="221"/>
      <c r="EV10" s="165" t="s">
        <v>363</v>
      </c>
      <c r="EW10" s="161"/>
      <c r="EX10" s="215"/>
      <c r="EY10" s="165" t="s">
        <v>363</v>
      </c>
      <c r="EZ10" s="161"/>
      <c r="FA10" s="218"/>
      <c r="FB10" s="202"/>
      <c r="FC10" s="164" t="s">
        <v>189</v>
      </c>
      <c r="FD10" s="161"/>
      <c r="FE10" s="215"/>
      <c r="FF10" s="160" t="s">
        <v>355</v>
      </c>
      <c r="FG10" s="161"/>
      <c r="FH10" s="215"/>
      <c r="FI10" s="164" t="s">
        <v>189</v>
      </c>
      <c r="FJ10" s="161"/>
      <c r="FK10" s="248"/>
      <c r="FL10" s="223"/>
      <c r="FM10" s="164" t="s">
        <v>189</v>
      </c>
      <c r="FN10" s="161"/>
      <c r="FO10" s="161"/>
      <c r="FP10" s="219"/>
      <c r="FQ10" s="164" t="s">
        <v>189</v>
      </c>
      <c r="FR10" s="161"/>
      <c r="FS10" s="214"/>
      <c r="FT10" s="164" t="s">
        <v>189</v>
      </c>
      <c r="FU10" s="159" t="s">
        <v>474</v>
      </c>
      <c r="FV10" s="161"/>
      <c r="FY10" s="164" t="s">
        <v>189</v>
      </c>
      <c r="FZ10" s="161"/>
      <c r="GA10" s="215"/>
      <c r="GB10" s="164" t="s">
        <v>190</v>
      </c>
      <c r="GC10" s="159" t="s">
        <v>466</v>
      </c>
      <c r="GD10" s="161"/>
      <c r="GE10" s="224"/>
      <c r="GG10" s="161"/>
      <c r="GH10" s="210"/>
      <c r="GI10" s="172"/>
      <c r="GJ10" s="160" t="s">
        <v>227</v>
      </c>
      <c r="GK10" s="161"/>
      <c r="GM10" s="160" t="s">
        <v>228</v>
      </c>
      <c r="GN10" s="161"/>
      <c r="GO10" s="214"/>
      <c r="GP10" s="202"/>
      <c r="GQ10" s="160" t="s">
        <v>228</v>
      </c>
      <c r="GR10" s="161"/>
      <c r="GS10" s="210"/>
      <c r="GT10" s="160" t="s">
        <v>228</v>
      </c>
      <c r="GU10" s="161"/>
      <c r="GV10" s="224"/>
      <c r="GW10" s="202"/>
      <c r="GX10" s="157" t="s">
        <v>738</v>
      </c>
      <c r="GY10" s="161"/>
      <c r="HA10" s="160" t="s">
        <v>228</v>
      </c>
      <c r="HB10" s="161"/>
      <c r="HC10" s="214"/>
      <c r="HD10" s="159" t="s">
        <v>409</v>
      </c>
      <c r="HE10" s="161"/>
      <c r="HF10" s="161"/>
      <c r="HG10" s="223"/>
      <c r="HI10" s="161"/>
      <c r="HJ10" s="218"/>
      <c r="HK10" s="165" t="s">
        <v>455</v>
      </c>
      <c r="HL10" s="161"/>
      <c r="HM10" s="212"/>
      <c r="HN10" s="199"/>
      <c r="HO10" s="165" t="s">
        <v>455</v>
      </c>
      <c r="HP10" s="161"/>
      <c r="HQ10" s="221"/>
      <c r="HR10" s="165" t="s">
        <v>455</v>
      </c>
      <c r="HS10" s="161"/>
      <c r="HT10" s="215"/>
      <c r="HU10" s="165" t="s">
        <v>455</v>
      </c>
      <c r="HV10" s="161"/>
      <c r="HW10" s="210"/>
      <c r="HX10" s="165" t="s">
        <v>455</v>
      </c>
      <c r="HY10" s="161"/>
      <c r="HZ10" s="223"/>
      <c r="IA10" s="165" t="s">
        <v>749</v>
      </c>
      <c r="IB10" s="161"/>
      <c r="IC10" s="161"/>
      <c r="ID10" s="210"/>
      <c r="IE10" s="165" t="s">
        <v>432</v>
      </c>
      <c r="IF10" s="161"/>
      <c r="IG10" s="210"/>
      <c r="IH10" s="165" t="s">
        <v>432</v>
      </c>
      <c r="II10" s="159" t="s">
        <v>465</v>
      </c>
      <c r="IJ10" s="161"/>
      <c r="IK10" s="215"/>
      <c r="IL10" s="165" t="s">
        <v>432</v>
      </c>
      <c r="IM10" s="161"/>
      <c r="IN10" s="218"/>
      <c r="IP10" s="161"/>
      <c r="IQ10" s="224"/>
      <c r="IR10" s="165" t="s">
        <v>216</v>
      </c>
      <c r="IS10" s="161"/>
      <c r="IT10" s="212"/>
      <c r="IU10" s="183"/>
      <c r="IV10" s="167"/>
      <c r="IW10" s="161"/>
      <c r="IX10" s="220"/>
      <c r="IZ10" s="159" t="s">
        <v>391</v>
      </c>
      <c r="JA10" s="215"/>
      <c r="JB10" s="167"/>
      <c r="JC10" s="161"/>
      <c r="JD10" s="210"/>
    </row>
    <row r="11" spans="1:278" s="19" customFormat="1" ht="69" customHeight="1">
      <c r="A11" s="15" t="s">
        <v>12</v>
      </c>
      <c r="B11" s="85">
        <f t="shared" si="0"/>
        <v>15</v>
      </c>
      <c r="C11" s="16" t="s">
        <v>168</v>
      </c>
      <c r="D11" s="16" t="s">
        <v>42</v>
      </c>
      <c r="E11" s="102">
        <f t="shared" si="5"/>
        <v>6</v>
      </c>
      <c r="F11" s="74" t="s">
        <v>43</v>
      </c>
      <c r="G11" s="74" t="s">
        <v>13</v>
      </c>
      <c r="H11" s="74" t="s">
        <v>43</v>
      </c>
      <c r="I11" s="84">
        <f t="shared" si="1"/>
        <v>6</v>
      </c>
      <c r="J11" s="69" t="s">
        <v>14</v>
      </c>
      <c r="K11" s="69" t="s">
        <v>175</v>
      </c>
      <c r="L11" s="86">
        <f t="shared" si="6"/>
        <v>7</v>
      </c>
      <c r="M11" s="17" t="s">
        <v>15</v>
      </c>
      <c r="N11" s="17" t="s">
        <v>174</v>
      </c>
      <c r="O11" s="87">
        <f t="shared" si="2"/>
        <v>7</v>
      </c>
      <c r="P11" s="18" t="s">
        <v>16</v>
      </c>
      <c r="Q11" s="103">
        <f t="shared" si="3"/>
        <v>15</v>
      </c>
      <c r="R11" s="18" t="s">
        <v>17</v>
      </c>
      <c r="S11" s="88">
        <f t="shared" si="4"/>
        <v>2</v>
      </c>
      <c r="T11" s="65" t="s">
        <v>18</v>
      </c>
      <c r="U11" s="65" t="s">
        <v>172</v>
      </c>
      <c r="V11" s="104">
        <f t="shared" si="7"/>
        <v>7</v>
      </c>
      <c r="W11" s="259"/>
      <c r="X11" s="257"/>
      <c r="Y11" s="100">
        <v>8</v>
      </c>
      <c r="Z11" s="161"/>
      <c r="AA11" s="161"/>
      <c r="AB11" s="215"/>
      <c r="AC11" s="167"/>
      <c r="AD11" s="161"/>
      <c r="AF11" s="166" t="s">
        <v>314</v>
      </c>
      <c r="AG11" s="161"/>
      <c r="AH11" s="215"/>
      <c r="AI11" s="166" t="s">
        <v>314</v>
      </c>
      <c r="AJ11" s="161"/>
      <c r="AK11" s="215"/>
      <c r="AL11" s="166" t="s">
        <v>314</v>
      </c>
      <c r="AM11" s="161"/>
      <c r="AN11" s="161"/>
      <c r="AO11" s="218"/>
      <c r="AP11" s="166" t="s">
        <v>314</v>
      </c>
      <c r="AQ11" s="167"/>
      <c r="AR11" s="215"/>
      <c r="AS11" s="166" t="s">
        <v>314</v>
      </c>
      <c r="AT11" s="161"/>
      <c r="AU11" s="218"/>
      <c r="AV11" s="166" t="s">
        <v>314</v>
      </c>
      <c r="AW11" s="161"/>
      <c r="AX11" s="215"/>
      <c r="AY11" s="166" t="s">
        <v>315</v>
      </c>
      <c r="AZ11" s="161"/>
      <c r="BA11" s="215"/>
      <c r="BB11" s="161"/>
      <c r="BC11" s="161"/>
      <c r="BD11" s="161"/>
      <c r="BE11" s="215"/>
      <c r="BF11" s="160" t="s">
        <v>217</v>
      </c>
      <c r="BH11" s="215"/>
      <c r="BI11" s="160" t="s">
        <v>218</v>
      </c>
      <c r="BJ11" s="161"/>
      <c r="BK11" s="215"/>
      <c r="BL11" s="160" t="s">
        <v>218</v>
      </c>
      <c r="BM11" s="159" t="s">
        <v>450</v>
      </c>
      <c r="BN11" s="215"/>
      <c r="BO11" s="160" t="s">
        <v>218</v>
      </c>
      <c r="BP11" s="161"/>
      <c r="BQ11" s="215"/>
      <c r="BR11" s="160" t="s">
        <v>218</v>
      </c>
      <c r="BS11" s="159" t="s">
        <v>476</v>
      </c>
      <c r="BT11" s="161"/>
      <c r="BU11" s="215"/>
      <c r="BV11" s="161"/>
      <c r="BW11" s="159" t="s">
        <v>398</v>
      </c>
      <c r="BX11" s="159" t="s">
        <v>506</v>
      </c>
      <c r="BY11" s="215"/>
      <c r="BZ11" s="157" t="s">
        <v>457</v>
      </c>
      <c r="CA11" s="161"/>
      <c r="CB11" s="253"/>
      <c r="CC11" s="159" t="s">
        <v>409</v>
      </c>
      <c r="CD11" s="161"/>
      <c r="CE11" s="255"/>
      <c r="CF11" s="160" t="s">
        <v>355</v>
      </c>
      <c r="CG11" s="161"/>
      <c r="CH11" s="218"/>
      <c r="CJ11" s="159" t="s">
        <v>490</v>
      </c>
      <c r="CK11" s="161"/>
      <c r="CL11" s="215"/>
      <c r="CM11" s="161"/>
      <c r="CN11" s="161"/>
      <c r="CO11" s="161"/>
      <c r="CP11" s="248"/>
      <c r="CQ11" s="161"/>
      <c r="CR11" s="161"/>
      <c r="CS11" s="214"/>
      <c r="CT11" s="161"/>
      <c r="CU11" s="161"/>
      <c r="CV11" s="215"/>
      <c r="CW11" s="168"/>
      <c r="CY11" s="161"/>
      <c r="CZ11" s="223"/>
      <c r="DA11" s="210"/>
      <c r="DB11" s="165" t="s">
        <v>216</v>
      </c>
      <c r="DC11" s="161"/>
      <c r="DD11" s="248"/>
      <c r="DE11" s="165" t="s">
        <v>363</v>
      </c>
      <c r="DF11" s="161"/>
      <c r="DG11" s="218"/>
      <c r="DH11" s="165" t="s">
        <v>363</v>
      </c>
      <c r="DI11" s="159" t="s">
        <v>472</v>
      </c>
      <c r="DJ11" s="215"/>
      <c r="DK11" s="165" t="s">
        <v>363</v>
      </c>
      <c r="DL11" s="161"/>
      <c r="DM11" s="215"/>
      <c r="DN11" s="168"/>
      <c r="DO11" s="165" t="s">
        <v>363</v>
      </c>
      <c r="DP11" s="159" t="s">
        <v>399</v>
      </c>
      <c r="DQ11" s="248"/>
      <c r="DR11" s="165" t="s">
        <v>363</v>
      </c>
      <c r="DS11" s="161"/>
      <c r="DT11" s="215"/>
      <c r="DU11" s="159" t="s">
        <v>459</v>
      </c>
      <c r="DV11" s="158" t="s">
        <v>408</v>
      </c>
      <c r="DW11" s="215"/>
      <c r="DX11" s="159" t="s">
        <v>463</v>
      </c>
      <c r="DZ11" s="218"/>
      <c r="EA11" s="159" t="s">
        <v>579</v>
      </c>
      <c r="EB11" s="161"/>
      <c r="ED11" s="223"/>
      <c r="EE11" s="161"/>
      <c r="EF11" s="161"/>
      <c r="EG11" s="224"/>
      <c r="EH11" s="161"/>
      <c r="EJ11" s="215"/>
      <c r="EK11" s="158" t="s">
        <v>289</v>
      </c>
      <c r="EL11" s="159" t="s">
        <v>691</v>
      </c>
      <c r="EM11" s="215"/>
      <c r="EN11" s="215"/>
      <c r="EO11" s="158" t="s">
        <v>289</v>
      </c>
      <c r="EP11" s="161"/>
      <c r="EQ11" s="215"/>
      <c r="ER11" s="158" t="s">
        <v>289</v>
      </c>
      <c r="ES11" s="161"/>
      <c r="ET11" s="174"/>
      <c r="EU11" s="221"/>
      <c r="EV11" s="158" t="s">
        <v>289</v>
      </c>
      <c r="EW11" s="161"/>
      <c r="EX11" s="215"/>
      <c r="EY11" s="158" t="s">
        <v>289</v>
      </c>
      <c r="EZ11" s="161"/>
      <c r="FA11" s="218"/>
      <c r="FB11" s="202"/>
      <c r="FC11" s="165" t="s">
        <v>432</v>
      </c>
      <c r="FE11" s="215"/>
      <c r="FF11" s="165" t="s">
        <v>432</v>
      </c>
      <c r="FG11" s="161"/>
      <c r="FH11" s="215"/>
      <c r="FI11" s="165" t="s">
        <v>432</v>
      </c>
      <c r="FJ11" s="161"/>
      <c r="FK11" s="248"/>
      <c r="FL11" s="223"/>
      <c r="FM11" s="165" t="s">
        <v>432</v>
      </c>
      <c r="FN11" s="161"/>
      <c r="FO11" s="161"/>
      <c r="FP11" s="219"/>
      <c r="FQ11" s="165" t="s">
        <v>432</v>
      </c>
      <c r="FR11" s="161"/>
      <c r="FS11" s="214"/>
      <c r="FT11" s="165" t="s">
        <v>432</v>
      </c>
      <c r="FU11" s="161"/>
      <c r="FV11" s="161"/>
      <c r="FY11" s="165" t="s">
        <v>432</v>
      </c>
      <c r="FZ11" s="161"/>
      <c r="GA11" s="215"/>
      <c r="GB11" s="165" t="s">
        <v>679</v>
      </c>
      <c r="GC11" s="161"/>
      <c r="GD11" s="161"/>
      <c r="GE11" s="224"/>
      <c r="GF11" s="165" t="s">
        <v>679</v>
      </c>
      <c r="GG11" s="161"/>
      <c r="GH11" s="210"/>
      <c r="GI11" s="172"/>
      <c r="GJ11" s="164" t="s">
        <v>191</v>
      </c>
      <c r="GK11" s="161"/>
      <c r="GM11" s="164" t="s">
        <v>191</v>
      </c>
      <c r="GN11" s="161"/>
      <c r="GO11" s="214"/>
      <c r="GP11" s="202"/>
      <c r="GQ11" s="164" t="s">
        <v>191</v>
      </c>
      <c r="GR11" s="161"/>
      <c r="GS11" s="210"/>
      <c r="GT11" s="164" t="s">
        <v>191</v>
      </c>
      <c r="GU11" s="161"/>
      <c r="GV11" s="224"/>
      <c r="GW11" s="202"/>
      <c r="GX11" s="164" t="s">
        <v>191</v>
      </c>
      <c r="GY11" s="161"/>
      <c r="HA11" s="164" t="s">
        <v>191</v>
      </c>
      <c r="HB11" s="161"/>
      <c r="HC11" s="214"/>
      <c r="HD11" s="164" t="s">
        <v>192</v>
      </c>
      <c r="HE11" s="161"/>
      <c r="HF11" s="161"/>
      <c r="HG11" s="223"/>
      <c r="HI11" s="161"/>
      <c r="HJ11" s="218"/>
      <c r="HK11" s="163" t="s">
        <v>443</v>
      </c>
      <c r="HL11" s="161"/>
      <c r="HM11" s="212"/>
      <c r="HN11" s="199"/>
      <c r="HO11" s="163" t="s">
        <v>208</v>
      </c>
      <c r="HP11" s="161"/>
      <c r="HQ11" s="221"/>
      <c r="HR11" s="163" t="s">
        <v>443</v>
      </c>
      <c r="HS11" s="159" t="s">
        <v>466</v>
      </c>
      <c r="HT11" s="215"/>
      <c r="HU11" s="163" t="s">
        <v>208</v>
      </c>
      <c r="HV11" s="161"/>
      <c r="HW11" s="210"/>
      <c r="HX11" s="163" t="s">
        <v>443</v>
      </c>
      <c r="HY11" s="161"/>
      <c r="HZ11" s="223"/>
      <c r="IA11" s="163" t="s">
        <v>444</v>
      </c>
      <c r="IB11" s="161"/>
      <c r="IC11" s="161"/>
      <c r="ID11" s="210"/>
      <c r="IE11" s="163" t="s">
        <v>208</v>
      </c>
      <c r="IG11" s="210"/>
      <c r="II11" s="159" t="s">
        <v>464</v>
      </c>
      <c r="IJ11" s="159" t="s">
        <v>474</v>
      </c>
      <c r="IK11" s="215"/>
      <c r="IL11" s="161"/>
      <c r="IM11" s="161"/>
      <c r="IN11" s="218"/>
      <c r="IO11" s="161"/>
      <c r="IP11" s="161"/>
      <c r="IQ11" s="224"/>
      <c r="IR11" s="161"/>
      <c r="IS11" s="161"/>
      <c r="IT11" s="212"/>
      <c r="IU11" s="183"/>
      <c r="IV11" s="161"/>
      <c r="IW11" s="161"/>
      <c r="IX11" s="220"/>
      <c r="IY11" s="161"/>
      <c r="IZ11" s="159" t="s">
        <v>391</v>
      </c>
      <c r="JA11" s="215"/>
      <c r="JB11" s="161"/>
      <c r="JC11" s="161"/>
      <c r="JD11" s="210"/>
    </row>
    <row r="12" spans="1:278" s="19" customFormat="1" ht="69" customHeight="1">
      <c r="A12" s="15" t="s">
        <v>12</v>
      </c>
      <c r="B12" s="85">
        <f t="shared" si="0"/>
        <v>15</v>
      </c>
      <c r="C12" s="16" t="s">
        <v>168</v>
      </c>
      <c r="D12" s="16" t="s">
        <v>42</v>
      </c>
      <c r="E12" s="102">
        <f t="shared" si="5"/>
        <v>6</v>
      </c>
      <c r="F12" s="74" t="s">
        <v>43</v>
      </c>
      <c r="G12" s="74" t="s">
        <v>13</v>
      </c>
      <c r="H12" s="74" t="s">
        <v>43</v>
      </c>
      <c r="I12" s="84">
        <f t="shared" si="1"/>
        <v>6</v>
      </c>
      <c r="J12" s="69" t="s">
        <v>14</v>
      </c>
      <c r="K12" s="69" t="s">
        <v>175</v>
      </c>
      <c r="L12" s="86">
        <f t="shared" si="6"/>
        <v>7</v>
      </c>
      <c r="M12" s="17" t="s">
        <v>15</v>
      </c>
      <c r="N12" s="17" t="s">
        <v>174</v>
      </c>
      <c r="O12" s="87">
        <f t="shared" si="2"/>
        <v>7</v>
      </c>
      <c r="P12" s="18" t="s">
        <v>16</v>
      </c>
      <c r="Q12" s="103">
        <f t="shared" si="3"/>
        <v>15</v>
      </c>
      <c r="R12" s="18" t="s">
        <v>17</v>
      </c>
      <c r="S12" s="88">
        <f t="shared" si="4"/>
        <v>2</v>
      </c>
      <c r="T12" s="65" t="s">
        <v>18</v>
      </c>
      <c r="U12" s="65" t="s">
        <v>172</v>
      </c>
      <c r="V12" s="104">
        <f t="shared" si="7"/>
        <v>7</v>
      </c>
      <c r="W12" s="259"/>
      <c r="X12" s="257"/>
      <c r="Y12" s="100">
        <v>9</v>
      </c>
      <c r="Z12" s="161"/>
      <c r="AA12" s="159" t="s">
        <v>417</v>
      </c>
      <c r="AB12" s="215"/>
      <c r="AD12" s="161"/>
      <c r="AF12" s="166" t="s">
        <v>336</v>
      </c>
      <c r="AG12" s="159" t="s">
        <v>450</v>
      </c>
      <c r="AH12" s="215"/>
      <c r="AI12" s="166" t="s">
        <v>336</v>
      </c>
      <c r="AJ12" s="161"/>
      <c r="AK12" s="215"/>
      <c r="AL12" s="166" t="s">
        <v>336</v>
      </c>
      <c r="AM12" s="161"/>
      <c r="AN12" s="161"/>
      <c r="AO12" s="218"/>
      <c r="AP12" s="166" t="s">
        <v>336</v>
      </c>
      <c r="AQ12" s="161"/>
      <c r="AR12" s="215"/>
      <c r="AS12" s="166" t="s">
        <v>336</v>
      </c>
      <c r="AT12" s="161"/>
      <c r="AU12" s="218"/>
      <c r="AV12" s="166" t="s">
        <v>336</v>
      </c>
      <c r="AW12" s="161"/>
      <c r="AX12" s="215"/>
      <c r="AY12" s="166" t="s">
        <v>337</v>
      </c>
      <c r="AZ12" s="161"/>
      <c r="BA12" s="215"/>
      <c r="BB12" s="163" t="s">
        <v>210</v>
      </c>
      <c r="BC12" s="161"/>
      <c r="BD12" s="161"/>
      <c r="BE12" s="215"/>
      <c r="BF12" s="163" t="s">
        <v>210</v>
      </c>
      <c r="BG12" s="159" t="s">
        <v>416</v>
      </c>
      <c r="BH12" s="215"/>
      <c r="BI12" s="163" t="s">
        <v>210</v>
      </c>
      <c r="BJ12" s="161"/>
      <c r="BK12" s="215"/>
      <c r="BL12" s="163" t="s">
        <v>210</v>
      </c>
      <c r="BM12" s="162"/>
      <c r="BN12" s="215"/>
      <c r="BO12" s="163" t="s">
        <v>210</v>
      </c>
      <c r="BP12" s="161"/>
      <c r="BQ12" s="215"/>
      <c r="BR12" s="163" t="s">
        <v>210</v>
      </c>
      <c r="BS12" s="159" t="s">
        <v>491</v>
      </c>
      <c r="BT12" s="161"/>
      <c r="BU12" s="215"/>
      <c r="BV12" s="163" t="s">
        <v>211</v>
      </c>
      <c r="BX12" s="161"/>
      <c r="BY12" s="215"/>
      <c r="BZ12" s="159" t="s">
        <v>504</v>
      </c>
      <c r="CA12" s="161"/>
      <c r="CB12" s="253"/>
      <c r="CC12" s="157" t="s">
        <v>457</v>
      </c>
      <c r="CD12" s="161"/>
      <c r="CE12" s="255"/>
      <c r="CF12" s="159" t="s">
        <v>578</v>
      </c>
      <c r="CG12" s="161"/>
      <c r="CH12" s="218"/>
      <c r="CI12" s="161" t="s">
        <v>166</v>
      </c>
      <c r="CJ12" s="159" t="s">
        <v>476</v>
      </c>
      <c r="CK12" s="161"/>
      <c r="CL12" s="215"/>
      <c r="CM12" s="161"/>
      <c r="CN12" s="161"/>
      <c r="CO12" s="161"/>
      <c r="CP12" s="248"/>
      <c r="CQ12" s="161"/>
      <c r="CR12" s="161"/>
      <c r="CS12" s="214"/>
      <c r="CT12" s="161"/>
      <c r="CU12" s="161"/>
      <c r="CV12" s="215"/>
      <c r="CW12" s="168"/>
      <c r="CX12" s="161"/>
      <c r="CY12" s="161"/>
      <c r="CZ12" s="223"/>
      <c r="DA12" s="210"/>
      <c r="DB12" s="161"/>
      <c r="DC12" s="161"/>
      <c r="DD12" s="248"/>
      <c r="DE12" s="160" t="s">
        <v>217</v>
      </c>
      <c r="DF12" s="161"/>
      <c r="DG12" s="218"/>
      <c r="DH12" s="160" t="s">
        <v>218</v>
      </c>
      <c r="DI12" s="159" t="s">
        <v>472</v>
      </c>
      <c r="DJ12" s="215"/>
      <c r="DK12" s="160" t="s">
        <v>218</v>
      </c>
      <c r="DL12" s="161"/>
      <c r="DM12" s="215"/>
      <c r="DN12" s="168"/>
      <c r="DO12" s="160" t="s">
        <v>218</v>
      </c>
      <c r="DP12" s="161"/>
      <c r="DQ12" s="248"/>
      <c r="DR12" s="160" t="s">
        <v>218</v>
      </c>
      <c r="DT12" s="215"/>
      <c r="DU12" s="165" t="s">
        <v>456</v>
      </c>
      <c r="DV12" s="159" t="s">
        <v>690</v>
      </c>
      <c r="DW12" s="215"/>
      <c r="DX12" s="165" t="s">
        <v>456</v>
      </c>
      <c r="DY12" s="161"/>
      <c r="DZ12" s="218"/>
      <c r="EA12" s="165" t="s">
        <v>456</v>
      </c>
      <c r="EB12" s="161"/>
      <c r="ED12" s="223"/>
      <c r="EE12" s="165" t="s">
        <v>456</v>
      </c>
      <c r="EF12" s="161"/>
      <c r="EG12" s="224"/>
      <c r="EH12" s="165" t="s">
        <v>456</v>
      </c>
      <c r="EI12" s="161"/>
      <c r="EJ12" s="215"/>
      <c r="EK12" s="165" t="s">
        <v>456</v>
      </c>
      <c r="EL12" s="158" t="s">
        <v>408</v>
      </c>
      <c r="EM12" s="215"/>
      <c r="EN12" s="215"/>
      <c r="EO12" s="165" t="s">
        <v>456</v>
      </c>
      <c r="EP12" s="161"/>
      <c r="EQ12" s="215"/>
      <c r="ER12" s="165" t="s">
        <v>678</v>
      </c>
      <c r="ES12" s="161"/>
      <c r="ET12" s="174"/>
      <c r="EU12" s="221"/>
      <c r="EV12" s="165" t="s">
        <v>678</v>
      </c>
      <c r="EW12" s="161"/>
      <c r="EX12" s="215"/>
      <c r="EY12" s="162"/>
      <c r="EZ12" s="161"/>
      <c r="FA12" s="218"/>
      <c r="FB12" s="202"/>
      <c r="FC12" s="158" t="s">
        <v>300</v>
      </c>
      <c r="FE12" s="215"/>
      <c r="FF12" s="158" t="s">
        <v>300</v>
      </c>
      <c r="FG12" s="161"/>
      <c r="FH12" s="215"/>
      <c r="FI12" s="158" t="s">
        <v>300</v>
      </c>
      <c r="FJ12" s="161"/>
      <c r="FK12" s="248"/>
      <c r="FL12" s="223"/>
      <c r="FM12" s="158" t="s">
        <v>300</v>
      </c>
      <c r="FN12" s="161"/>
      <c r="FO12" s="161"/>
      <c r="FP12" s="219"/>
      <c r="FQ12" s="158" t="s">
        <v>300</v>
      </c>
      <c r="FR12" s="161"/>
      <c r="FS12" s="214"/>
      <c r="FT12" s="161"/>
      <c r="FU12" s="161"/>
      <c r="FV12" s="161"/>
      <c r="FY12" s="159" t="s">
        <v>462</v>
      </c>
      <c r="FZ12" s="161"/>
      <c r="GA12" s="215"/>
      <c r="GB12" s="159" t="s">
        <v>468</v>
      </c>
      <c r="GC12" s="161"/>
      <c r="GD12" s="161"/>
      <c r="GE12" s="224"/>
      <c r="GG12" s="161"/>
      <c r="GH12" s="210"/>
      <c r="GI12" s="172"/>
      <c r="GJ12" s="161"/>
      <c r="GK12" s="161"/>
      <c r="GM12" s="165" t="s">
        <v>671</v>
      </c>
      <c r="GN12" s="161"/>
      <c r="GO12" s="214"/>
      <c r="GP12" s="202"/>
      <c r="GQ12" s="165" t="s">
        <v>671</v>
      </c>
      <c r="GR12" s="161"/>
      <c r="GS12" s="210"/>
      <c r="GT12" s="165" t="s">
        <v>671</v>
      </c>
      <c r="GU12" s="161"/>
      <c r="GV12" s="224"/>
      <c r="GW12" s="202"/>
      <c r="GX12" s="165" t="s">
        <v>740</v>
      </c>
      <c r="GY12" s="157" t="s">
        <v>741</v>
      </c>
      <c r="HA12" s="165" t="s">
        <v>739</v>
      </c>
      <c r="HB12" s="161"/>
      <c r="HC12" s="214"/>
      <c r="HD12" s="161"/>
      <c r="HG12" s="223"/>
      <c r="HI12" s="161"/>
      <c r="HJ12" s="218"/>
      <c r="HK12" s="165" t="s">
        <v>216</v>
      </c>
      <c r="HL12" s="161"/>
      <c r="HM12" s="212"/>
      <c r="HN12" s="199"/>
      <c r="HO12" s="161"/>
      <c r="HP12" s="161"/>
      <c r="HQ12" s="221"/>
      <c r="HR12" s="159" t="s">
        <v>409</v>
      </c>
      <c r="HS12" s="161"/>
      <c r="HT12" s="215"/>
      <c r="HU12" s="160" t="s">
        <v>355</v>
      </c>
      <c r="HV12" s="161"/>
      <c r="HW12" s="210"/>
      <c r="HX12" s="164" t="s">
        <v>189</v>
      </c>
      <c r="HY12" s="161"/>
      <c r="HZ12" s="223"/>
      <c r="IA12" s="164" t="s">
        <v>189</v>
      </c>
      <c r="IB12" s="161"/>
      <c r="IC12" s="161"/>
      <c r="ID12" s="210"/>
      <c r="IE12" s="164" t="s">
        <v>189</v>
      </c>
      <c r="IF12" s="161"/>
      <c r="IG12" s="210"/>
      <c r="IH12" s="164" t="s">
        <v>189</v>
      </c>
      <c r="II12" s="159" t="s">
        <v>464</v>
      </c>
      <c r="IJ12" s="159" t="s">
        <v>474</v>
      </c>
      <c r="IK12" s="215"/>
      <c r="IL12" s="164" t="s">
        <v>189</v>
      </c>
      <c r="IM12" s="161"/>
      <c r="IN12" s="218"/>
      <c r="IO12" s="164" t="s">
        <v>189</v>
      </c>
      <c r="IP12" s="161"/>
      <c r="IQ12" s="224"/>
      <c r="IR12" s="164" t="s">
        <v>190</v>
      </c>
      <c r="IS12" s="162"/>
      <c r="IT12" s="212"/>
      <c r="IU12" s="178"/>
      <c r="IV12" s="162"/>
      <c r="IW12" s="161"/>
      <c r="IX12" s="220"/>
      <c r="IY12" s="161"/>
      <c r="IZ12" s="159" t="s">
        <v>391</v>
      </c>
      <c r="JA12" s="215"/>
      <c r="JB12" s="161"/>
      <c r="JC12" s="161"/>
      <c r="JD12" s="210"/>
    </row>
    <row r="13" spans="1:278" s="19" customFormat="1" ht="69" customHeight="1">
      <c r="A13" s="15" t="s">
        <v>12</v>
      </c>
      <c r="B13" s="85">
        <f t="shared" si="0"/>
        <v>15</v>
      </c>
      <c r="C13" s="16" t="s">
        <v>168</v>
      </c>
      <c r="D13" s="16" t="s">
        <v>42</v>
      </c>
      <c r="E13" s="102">
        <f t="shared" si="5"/>
        <v>6</v>
      </c>
      <c r="F13" s="74" t="s">
        <v>43</v>
      </c>
      <c r="G13" s="74" t="s">
        <v>13</v>
      </c>
      <c r="H13" s="74" t="s">
        <v>43</v>
      </c>
      <c r="I13" s="84">
        <f t="shared" si="1"/>
        <v>6</v>
      </c>
      <c r="J13" s="69" t="s">
        <v>14</v>
      </c>
      <c r="K13" s="69" t="s">
        <v>175</v>
      </c>
      <c r="L13" s="86">
        <f t="shared" si="6"/>
        <v>7</v>
      </c>
      <c r="M13" s="17" t="s">
        <v>15</v>
      </c>
      <c r="N13" s="17" t="s">
        <v>174</v>
      </c>
      <c r="O13" s="87">
        <f t="shared" si="2"/>
        <v>7</v>
      </c>
      <c r="P13" s="18" t="s">
        <v>16</v>
      </c>
      <c r="Q13" s="103">
        <f t="shared" si="3"/>
        <v>15</v>
      </c>
      <c r="R13" s="18" t="s">
        <v>17</v>
      </c>
      <c r="S13" s="88">
        <f t="shared" si="4"/>
        <v>2</v>
      </c>
      <c r="T13" s="65" t="s">
        <v>18</v>
      </c>
      <c r="U13" s="65" t="s">
        <v>172</v>
      </c>
      <c r="V13" s="104">
        <f t="shared" si="7"/>
        <v>7</v>
      </c>
      <c r="W13" s="259"/>
      <c r="X13" s="257"/>
      <c r="Y13" s="100">
        <v>10</v>
      </c>
      <c r="Z13" s="161"/>
      <c r="AA13" s="159" t="s">
        <v>417</v>
      </c>
      <c r="AB13" s="215"/>
      <c r="AC13" s="161"/>
      <c r="AD13" s="161"/>
      <c r="AF13" s="166" t="s">
        <v>316</v>
      </c>
      <c r="AG13" s="161"/>
      <c r="AH13" s="215"/>
      <c r="AI13" s="166" t="s">
        <v>316</v>
      </c>
      <c r="AJ13" s="161"/>
      <c r="AK13" s="215"/>
      <c r="AL13" s="166" t="s">
        <v>316</v>
      </c>
      <c r="AM13" s="161"/>
      <c r="AN13" s="161"/>
      <c r="AO13" s="218"/>
      <c r="AP13" s="166" t="s">
        <v>316</v>
      </c>
      <c r="AQ13" s="159" t="s">
        <v>503</v>
      </c>
      <c r="AR13" s="215"/>
      <c r="AS13" s="166" t="s">
        <v>316</v>
      </c>
      <c r="AT13" s="161"/>
      <c r="AU13" s="218"/>
      <c r="AV13" s="166" t="s">
        <v>316</v>
      </c>
      <c r="AW13" s="161"/>
      <c r="AX13" s="215"/>
      <c r="AY13" s="166" t="s">
        <v>317</v>
      </c>
      <c r="AZ13" s="161"/>
      <c r="BA13" s="215"/>
      <c r="BB13" s="161"/>
      <c r="BC13" s="161"/>
      <c r="BD13" s="161"/>
      <c r="BE13" s="215"/>
      <c r="BF13" s="165" t="s">
        <v>432</v>
      </c>
      <c r="BG13" s="159" t="s">
        <v>416</v>
      </c>
      <c r="BH13" s="215"/>
      <c r="BI13" s="165" t="s">
        <v>432</v>
      </c>
      <c r="BJ13" s="161"/>
      <c r="BK13" s="215"/>
      <c r="BL13" s="165" t="s">
        <v>432</v>
      </c>
      <c r="BM13" s="159" t="s">
        <v>450</v>
      </c>
      <c r="BN13" s="215"/>
      <c r="BO13" s="165" t="s">
        <v>432</v>
      </c>
      <c r="BP13" s="161"/>
      <c r="BQ13" s="215"/>
      <c r="BR13" s="165" t="s">
        <v>432</v>
      </c>
      <c r="BS13" s="159" t="s">
        <v>491</v>
      </c>
      <c r="BT13" s="161"/>
      <c r="BU13" s="215"/>
      <c r="BV13" s="165" t="s">
        <v>432</v>
      </c>
      <c r="BX13" s="161"/>
      <c r="BY13" s="215"/>
      <c r="BZ13" s="165" t="s">
        <v>432</v>
      </c>
      <c r="CA13" s="161"/>
      <c r="CB13" s="254"/>
      <c r="CC13" s="165" t="s">
        <v>679</v>
      </c>
      <c r="CD13" s="162"/>
      <c r="CE13" s="256"/>
      <c r="CF13" s="165" t="s">
        <v>679</v>
      </c>
      <c r="CG13" s="161"/>
      <c r="CH13" s="218"/>
      <c r="CI13" s="167"/>
      <c r="CJ13" s="159" t="s">
        <v>476</v>
      </c>
      <c r="CK13" s="167"/>
      <c r="CL13" s="215"/>
      <c r="CM13" s="160" t="s">
        <v>217</v>
      </c>
      <c r="CN13" s="161"/>
      <c r="CO13" s="161"/>
      <c r="CP13" s="248"/>
      <c r="CQ13" s="160" t="s">
        <v>218</v>
      </c>
      <c r="CR13" s="161"/>
      <c r="CS13" s="214"/>
      <c r="CT13" s="160" t="s">
        <v>218</v>
      </c>
      <c r="CU13" s="161"/>
      <c r="CV13" s="215"/>
      <c r="CW13" s="168"/>
      <c r="CX13" s="160" t="s">
        <v>218</v>
      </c>
      <c r="CY13" s="161"/>
      <c r="CZ13" s="223"/>
      <c r="DA13" s="210"/>
      <c r="DB13" s="160" t="s">
        <v>218</v>
      </c>
      <c r="DC13" s="161"/>
      <c r="DD13" s="248"/>
      <c r="DE13" s="165" t="s">
        <v>365</v>
      </c>
      <c r="DF13" s="161"/>
      <c r="DG13" s="218"/>
      <c r="DH13" s="165" t="s">
        <v>365</v>
      </c>
      <c r="DI13" s="159" t="s">
        <v>471</v>
      </c>
      <c r="DJ13" s="215"/>
      <c r="DK13" s="165" t="s">
        <v>365</v>
      </c>
      <c r="DL13" s="161"/>
      <c r="DM13" s="215"/>
      <c r="DN13" s="168"/>
      <c r="DO13" s="165" t="s">
        <v>365</v>
      </c>
      <c r="DP13" s="161"/>
      <c r="DQ13" s="248"/>
      <c r="DR13" s="165" t="s">
        <v>365</v>
      </c>
      <c r="DS13" s="161"/>
      <c r="DT13" s="215"/>
      <c r="DU13" s="159" t="s">
        <v>449</v>
      </c>
      <c r="DV13" s="158" t="s">
        <v>408</v>
      </c>
      <c r="DW13" s="215"/>
      <c r="DX13" s="159" t="s">
        <v>463</v>
      </c>
      <c r="DY13" s="161"/>
      <c r="DZ13" s="218"/>
      <c r="EA13" s="161" t="s">
        <v>166</v>
      </c>
      <c r="EB13" s="161"/>
      <c r="ED13" s="223"/>
      <c r="EE13" s="165" t="s">
        <v>216</v>
      </c>
      <c r="EF13" s="161"/>
      <c r="EG13" s="224"/>
      <c r="EH13" s="161"/>
      <c r="EI13" s="161"/>
      <c r="EJ13" s="215"/>
      <c r="EK13" s="163" t="s">
        <v>443</v>
      </c>
      <c r="EL13" s="159" t="s">
        <v>474</v>
      </c>
      <c r="EM13" s="215"/>
      <c r="EN13" s="215"/>
      <c r="EO13" s="163" t="s">
        <v>208</v>
      </c>
      <c r="EP13" s="161"/>
      <c r="EQ13" s="215"/>
      <c r="ER13" s="163" t="s">
        <v>443</v>
      </c>
      <c r="ES13" s="161"/>
      <c r="ET13" s="175"/>
      <c r="EU13" s="222"/>
      <c r="EV13" s="163" t="s">
        <v>443</v>
      </c>
      <c r="EW13" s="161"/>
      <c r="EX13" s="215"/>
      <c r="EY13" s="163" t="s">
        <v>208</v>
      </c>
      <c r="EZ13" s="161"/>
      <c r="FA13" s="218"/>
      <c r="FB13" s="203"/>
      <c r="FC13" s="163" t="s">
        <v>444</v>
      </c>
      <c r="FD13" s="161"/>
      <c r="FE13" s="215"/>
      <c r="FF13" s="163" t="s">
        <v>208</v>
      </c>
      <c r="FG13" s="161"/>
      <c r="FH13" s="215"/>
      <c r="FI13" s="161"/>
      <c r="FJ13" s="161"/>
      <c r="FK13" s="248"/>
      <c r="FL13" s="223"/>
      <c r="FN13" s="161"/>
      <c r="FO13" s="161"/>
      <c r="FP13" s="219"/>
      <c r="FQ13" s="161"/>
      <c r="FR13" s="161"/>
      <c r="FS13" s="214"/>
      <c r="FT13" s="158" t="s">
        <v>412</v>
      </c>
      <c r="FU13" s="161"/>
      <c r="FV13" s="161"/>
      <c r="FY13" s="158" t="s">
        <v>412</v>
      </c>
      <c r="FZ13" s="161"/>
      <c r="GA13" s="215"/>
      <c r="GB13" s="158" t="s">
        <v>412</v>
      </c>
      <c r="GC13" s="161"/>
      <c r="GD13" s="161"/>
      <c r="GE13" s="224"/>
      <c r="GF13" s="158" t="s">
        <v>412</v>
      </c>
      <c r="GG13" s="161"/>
      <c r="GH13" s="210"/>
      <c r="GI13" s="172"/>
      <c r="GJ13" s="158" t="s">
        <v>412</v>
      </c>
      <c r="GK13" s="161"/>
      <c r="GM13" s="157" t="s">
        <v>457</v>
      </c>
      <c r="GN13" s="161"/>
      <c r="GO13" s="214"/>
      <c r="GP13" s="203"/>
      <c r="GQ13" s="161"/>
      <c r="GR13" s="161"/>
      <c r="GS13" s="210"/>
      <c r="GT13" s="161"/>
      <c r="GU13" s="161"/>
      <c r="GV13" s="224"/>
      <c r="GW13" s="203"/>
      <c r="GX13" s="157" t="s">
        <v>738</v>
      </c>
      <c r="GY13" s="161"/>
      <c r="HA13" s="160" t="s">
        <v>354</v>
      </c>
      <c r="HC13" s="214"/>
      <c r="HD13" s="161"/>
      <c r="HE13" s="159" t="s">
        <v>691</v>
      </c>
      <c r="HG13" s="223"/>
      <c r="HH13" s="164" t="s">
        <v>195</v>
      </c>
      <c r="HI13" s="161"/>
      <c r="HJ13" s="218"/>
      <c r="HK13" s="164" t="s">
        <v>195</v>
      </c>
      <c r="HL13" s="161"/>
      <c r="HM13" s="213"/>
      <c r="HN13" s="200"/>
      <c r="HO13" s="164" t="s">
        <v>195</v>
      </c>
      <c r="HP13" s="161"/>
      <c r="HQ13" s="222"/>
      <c r="HR13" s="164" t="s">
        <v>195</v>
      </c>
      <c r="HS13" s="159" t="s">
        <v>465</v>
      </c>
      <c r="HT13" s="215"/>
      <c r="HU13" s="164" t="s">
        <v>195</v>
      </c>
      <c r="HV13" s="161"/>
      <c r="HW13" s="210"/>
      <c r="HX13" s="164" t="s">
        <v>195</v>
      </c>
      <c r="HY13" s="161"/>
      <c r="HZ13" s="223"/>
      <c r="IA13" s="164" t="s">
        <v>196</v>
      </c>
      <c r="IB13" s="161"/>
      <c r="IC13" s="161"/>
      <c r="ID13" s="210"/>
      <c r="IE13" s="161" t="s">
        <v>166</v>
      </c>
      <c r="IF13" s="161"/>
      <c r="IG13" s="210"/>
      <c r="IH13" s="167"/>
      <c r="II13" s="167"/>
      <c r="IJ13" s="167"/>
      <c r="IK13" s="215"/>
      <c r="IL13" s="167"/>
      <c r="IM13" s="161"/>
      <c r="IN13" s="218"/>
      <c r="IO13" s="167"/>
      <c r="IP13" s="161"/>
      <c r="IQ13" s="224"/>
      <c r="IR13" s="159" t="s">
        <v>409</v>
      </c>
      <c r="IS13" s="162"/>
      <c r="IT13" s="213"/>
      <c r="IU13" s="184"/>
      <c r="IV13" s="161"/>
      <c r="IW13" s="161"/>
      <c r="IX13" s="220"/>
      <c r="IY13" s="159" t="s">
        <v>468</v>
      </c>
      <c r="IZ13" s="159" t="s">
        <v>391</v>
      </c>
      <c r="JA13" s="215"/>
      <c r="JB13" s="161"/>
      <c r="JC13" s="161"/>
      <c r="JD13" s="210"/>
    </row>
    <row r="14" spans="1:278" s="19" customFormat="1" ht="69" customHeight="1">
      <c r="A14" s="15" t="s">
        <v>12</v>
      </c>
      <c r="B14" s="85">
        <f t="shared" si="0"/>
        <v>15</v>
      </c>
      <c r="C14" s="16" t="s">
        <v>168</v>
      </c>
      <c r="D14" s="16" t="s">
        <v>42</v>
      </c>
      <c r="E14" s="102">
        <f t="shared" si="5"/>
        <v>6</v>
      </c>
      <c r="F14" s="74" t="s">
        <v>43</v>
      </c>
      <c r="G14" s="74" t="s">
        <v>13</v>
      </c>
      <c r="H14" s="74" t="s">
        <v>43</v>
      </c>
      <c r="I14" s="84">
        <f t="shared" si="1"/>
        <v>6</v>
      </c>
      <c r="J14" s="69" t="s">
        <v>14</v>
      </c>
      <c r="K14" s="69" t="s">
        <v>175</v>
      </c>
      <c r="L14" s="86">
        <f t="shared" si="6"/>
        <v>7</v>
      </c>
      <c r="M14" s="17" t="s">
        <v>15</v>
      </c>
      <c r="N14" s="17" t="s">
        <v>174</v>
      </c>
      <c r="O14" s="87">
        <f t="shared" si="2"/>
        <v>7</v>
      </c>
      <c r="P14" s="18" t="s">
        <v>16</v>
      </c>
      <c r="Q14" s="103">
        <f t="shared" si="3"/>
        <v>15</v>
      </c>
      <c r="R14" s="18" t="s">
        <v>17</v>
      </c>
      <c r="S14" s="88">
        <f t="shared" si="4"/>
        <v>2</v>
      </c>
      <c r="T14" s="65" t="s">
        <v>18</v>
      </c>
      <c r="U14" s="65" t="s">
        <v>172</v>
      </c>
      <c r="V14" s="104">
        <f t="shared" si="7"/>
        <v>7</v>
      </c>
      <c r="W14" s="259"/>
      <c r="X14" s="257">
        <v>2</v>
      </c>
      <c r="Y14" s="100">
        <v>11</v>
      </c>
      <c r="Z14" s="161"/>
      <c r="AA14" s="161"/>
      <c r="AB14" s="215"/>
      <c r="AC14" s="161"/>
      <c r="AD14" s="161"/>
      <c r="AE14" s="215"/>
      <c r="AF14" s="166" t="s">
        <v>332</v>
      </c>
      <c r="AG14" s="161"/>
      <c r="AH14" s="214" t="s">
        <v>576</v>
      </c>
      <c r="AI14" s="166" t="s">
        <v>332</v>
      </c>
      <c r="AJ14" s="161"/>
      <c r="AK14" s="215"/>
      <c r="AL14" s="166" t="s">
        <v>332</v>
      </c>
      <c r="AM14" s="161"/>
      <c r="AN14" s="223" t="s">
        <v>554</v>
      </c>
      <c r="AO14" s="210" t="s">
        <v>478</v>
      </c>
      <c r="AP14" s="166" t="s">
        <v>332</v>
      </c>
      <c r="AQ14" s="161"/>
      <c r="AS14" s="166" t="s">
        <v>332</v>
      </c>
      <c r="AT14" s="161"/>
      <c r="AV14" s="166" t="s">
        <v>332</v>
      </c>
      <c r="AW14" s="161"/>
      <c r="AX14" s="215"/>
      <c r="AY14" s="166" t="s">
        <v>529</v>
      </c>
      <c r="AZ14" s="161"/>
      <c r="BA14" s="215"/>
      <c r="BB14" s="159" t="s">
        <v>493</v>
      </c>
      <c r="BC14" s="161"/>
      <c r="BD14" s="161"/>
      <c r="BE14" s="218" t="s">
        <v>485</v>
      </c>
      <c r="BF14" s="161"/>
      <c r="BG14" s="161"/>
      <c r="BH14" s="201"/>
      <c r="BI14" s="161"/>
      <c r="BJ14" s="161"/>
      <c r="BK14" s="218" t="s">
        <v>487</v>
      </c>
      <c r="BL14" s="157" t="s">
        <v>457</v>
      </c>
      <c r="BM14" s="161"/>
      <c r="BN14" s="218" t="s">
        <v>489</v>
      </c>
      <c r="BO14" s="159" t="s">
        <v>460</v>
      </c>
      <c r="BP14" s="161"/>
      <c r="BQ14" s="215"/>
      <c r="BR14" s="161" t="s">
        <v>166</v>
      </c>
      <c r="BS14" s="161"/>
      <c r="BT14" s="161"/>
      <c r="BU14" s="215"/>
      <c r="BV14" s="160" t="s">
        <v>354</v>
      </c>
      <c r="BW14" s="159" t="s">
        <v>417</v>
      </c>
      <c r="BX14" s="159" t="s">
        <v>501</v>
      </c>
      <c r="BY14" s="215"/>
      <c r="BZ14" s="161"/>
      <c r="CA14" s="161"/>
      <c r="CB14" s="214" t="s">
        <v>515</v>
      </c>
      <c r="CC14" s="161"/>
      <c r="CD14" s="159" t="s">
        <v>450</v>
      </c>
      <c r="CE14" s="215"/>
      <c r="CF14" s="161"/>
      <c r="CG14" s="161"/>
      <c r="CH14" s="215"/>
      <c r="CI14" s="161"/>
      <c r="CJ14" s="161"/>
      <c r="CK14" s="161"/>
      <c r="CL14" s="224" t="s">
        <v>522</v>
      </c>
      <c r="CM14" s="165" t="s">
        <v>216</v>
      </c>
      <c r="CN14" s="161"/>
      <c r="CO14" s="161"/>
      <c r="CP14" s="215"/>
      <c r="CQ14" s="165" t="s">
        <v>414</v>
      </c>
      <c r="CR14" s="161"/>
      <c r="CS14" s="215"/>
      <c r="CT14" s="165" t="s">
        <v>414</v>
      </c>
      <c r="CU14" s="161"/>
      <c r="CV14" s="215"/>
      <c r="CW14" s="168"/>
      <c r="CX14" s="165" t="s">
        <v>414</v>
      </c>
      <c r="CY14" s="161"/>
      <c r="CZ14" s="161"/>
      <c r="DA14" s="223" t="s">
        <v>532</v>
      </c>
      <c r="DB14" s="165" t="s">
        <v>414</v>
      </c>
      <c r="DC14" s="159" t="s">
        <v>399</v>
      </c>
      <c r="DD14" s="215"/>
      <c r="DE14" s="165" t="s">
        <v>414</v>
      </c>
      <c r="DF14" s="161"/>
      <c r="DG14" s="218" t="s">
        <v>539</v>
      </c>
      <c r="DH14" s="165" t="s">
        <v>414</v>
      </c>
      <c r="DI14" s="159" t="s">
        <v>473</v>
      </c>
      <c r="DJ14" s="215"/>
      <c r="DK14" s="165" t="s">
        <v>414</v>
      </c>
      <c r="DL14" s="161"/>
      <c r="DM14" s="215"/>
      <c r="DN14" s="168"/>
      <c r="DO14" s="165" t="s">
        <v>680</v>
      </c>
      <c r="DP14" s="161"/>
      <c r="DQ14" s="215"/>
      <c r="DR14" s="165" t="s">
        <v>680</v>
      </c>
      <c r="DS14" s="161"/>
      <c r="DT14" s="214" t="s">
        <v>548</v>
      </c>
      <c r="DU14" s="165" t="s">
        <v>392</v>
      </c>
      <c r="DV14" s="161"/>
      <c r="DW14" s="218" t="s">
        <v>660</v>
      </c>
      <c r="DX14" s="165" t="s">
        <v>392</v>
      </c>
      <c r="DY14" s="161"/>
      <c r="DZ14" s="210" t="s">
        <v>551</v>
      </c>
      <c r="EA14" s="165" t="s">
        <v>392</v>
      </c>
      <c r="EB14" s="161"/>
      <c r="EC14" s="223" t="s">
        <v>554</v>
      </c>
      <c r="ED14" s="210" t="s">
        <v>555</v>
      </c>
      <c r="EE14" s="165" t="s">
        <v>392</v>
      </c>
      <c r="EF14" s="161"/>
      <c r="EG14" s="215"/>
      <c r="EH14" s="165" t="s">
        <v>392</v>
      </c>
      <c r="EI14" s="161"/>
      <c r="EJ14" s="210" t="s">
        <v>711</v>
      </c>
      <c r="EK14" s="160" t="s">
        <v>223</v>
      </c>
      <c r="EL14" s="161"/>
      <c r="EM14" s="223" t="s">
        <v>564</v>
      </c>
      <c r="EN14" s="201"/>
      <c r="EO14" s="160" t="s">
        <v>224</v>
      </c>
      <c r="EP14" s="161"/>
      <c r="EQ14" s="215"/>
      <c r="ER14" s="160" t="s">
        <v>224</v>
      </c>
      <c r="ES14" s="161"/>
      <c r="ET14" s="161"/>
      <c r="EU14" s="224" t="s">
        <v>567</v>
      </c>
      <c r="EV14" s="160" t="s">
        <v>224</v>
      </c>
      <c r="EW14" s="161"/>
      <c r="EX14" s="215"/>
      <c r="EY14" s="160" t="s">
        <v>224</v>
      </c>
      <c r="EZ14" s="161"/>
      <c r="FA14" s="215"/>
      <c r="FB14" s="201"/>
      <c r="FC14" s="159" t="s">
        <v>459</v>
      </c>
      <c r="FD14" s="158" t="s">
        <v>408</v>
      </c>
      <c r="FE14" s="215"/>
      <c r="FG14" s="161"/>
      <c r="FH14" s="218" t="s">
        <v>707</v>
      </c>
      <c r="FI14" s="163" t="s">
        <v>208</v>
      </c>
      <c r="FK14" s="215"/>
      <c r="FL14" s="172"/>
      <c r="FM14" s="163" t="s">
        <v>208</v>
      </c>
      <c r="FN14" s="161"/>
      <c r="FO14" s="161"/>
      <c r="FP14" s="248" t="s">
        <v>585</v>
      </c>
      <c r="FQ14" s="163" t="s">
        <v>208</v>
      </c>
      <c r="FR14" s="161"/>
      <c r="FS14" s="210" t="s">
        <v>732</v>
      </c>
      <c r="FT14" s="163" t="s">
        <v>208</v>
      </c>
      <c r="FU14" s="161"/>
      <c r="FV14" s="161"/>
      <c r="FW14" s="215"/>
      <c r="FX14" s="172"/>
      <c r="FY14" s="163" t="s">
        <v>208</v>
      </c>
      <c r="FZ14" s="161"/>
      <c r="GA14" s="215"/>
      <c r="GB14" s="163" t="s">
        <v>208</v>
      </c>
      <c r="GC14" s="161"/>
      <c r="GD14" s="161"/>
      <c r="GE14" s="248" t="s">
        <v>593</v>
      </c>
      <c r="GF14" s="163" t="s">
        <v>209</v>
      </c>
      <c r="GG14" s="161"/>
      <c r="GH14" s="224" t="s">
        <v>595</v>
      </c>
      <c r="GI14" s="172"/>
      <c r="GJ14" s="161"/>
      <c r="GK14" s="159" t="s">
        <v>472</v>
      </c>
      <c r="GL14" s="215"/>
      <c r="GM14" s="158" t="s">
        <v>289</v>
      </c>
      <c r="GN14" s="159" t="s">
        <v>690</v>
      </c>
      <c r="GO14" s="215"/>
      <c r="GP14" s="201"/>
      <c r="GQ14" s="158" t="s">
        <v>289</v>
      </c>
      <c r="GR14" s="161"/>
      <c r="GS14" s="218" t="s">
        <v>694</v>
      </c>
      <c r="GT14" s="158" t="s">
        <v>289</v>
      </c>
      <c r="GU14" s="161"/>
      <c r="GV14" s="224" t="s">
        <v>603</v>
      </c>
      <c r="GW14" s="201"/>
      <c r="GX14" s="158" t="s">
        <v>289</v>
      </c>
      <c r="GY14" s="161"/>
      <c r="GZ14" s="210" t="s">
        <v>609</v>
      </c>
      <c r="HA14" s="158" t="s">
        <v>289</v>
      </c>
      <c r="HB14" s="161"/>
      <c r="HC14" s="218" t="s">
        <v>618</v>
      </c>
      <c r="HD14" s="159" t="s">
        <v>449</v>
      </c>
      <c r="HE14" s="159" t="s">
        <v>465</v>
      </c>
      <c r="HG14" s="215"/>
      <c r="HH14" s="161"/>
      <c r="HI14" s="161"/>
      <c r="HJ14" s="219" t="s">
        <v>619</v>
      </c>
      <c r="HK14" s="159" t="s">
        <v>409</v>
      </c>
      <c r="HL14" s="161"/>
      <c r="HM14" s="218" t="s">
        <v>622</v>
      </c>
      <c r="HN14" s="236"/>
      <c r="HO14" s="161"/>
      <c r="HP14" s="161"/>
      <c r="HQ14" s="214" t="s">
        <v>747</v>
      </c>
      <c r="HR14" s="159" t="s">
        <v>467</v>
      </c>
      <c r="HS14" s="161"/>
      <c r="HT14" s="215"/>
      <c r="HU14" s="164" t="s">
        <v>193</v>
      </c>
      <c r="HV14" s="161"/>
      <c r="HW14" s="219" t="s">
        <v>630</v>
      </c>
      <c r="HX14" s="164" t="s">
        <v>193</v>
      </c>
      <c r="HY14" s="159" t="s">
        <v>475</v>
      </c>
      <c r="HZ14" s="215"/>
      <c r="IA14" s="164" t="s">
        <v>193</v>
      </c>
      <c r="IB14" s="161"/>
      <c r="IC14" s="161"/>
      <c r="ID14" s="219" t="s">
        <v>636</v>
      </c>
      <c r="IE14" s="164" t="s">
        <v>193</v>
      </c>
      <c r="IF14" s="161"/>
      <c r="IG14" s="220" t="s">
        <v>639</v>
      </c>
      <c r="IH14" s="164" t="s">
        <v>193</v>
      </c>
      <c r="II14" s="161"/>
      <c r="IJ14" s="161"/>
      <c r="IK14" s="223" t="s">
        <v>643</v>
      </c>
      <c r="IL14" s="164" t="s">
        <v>193</v>
      </c>
      <c r="IM14" s="161"/>
      <c r="IN14" s="210" t="s">
        <v>645</v>
      </c>
      <c r="IO14" s="164" t="s">
        <v>194</v>
      </c>
      <c r="IP14" s="161"/>
      <c r="IQ14" s="210" t="s">
        <v>614</v>
      </c>
      <c r="IR14" s="162"/>
      <c r="IS14" s="167"/>
      <c r="IT14" s="248" t="s">
        <v>651</v>
      </c>
      <c r="IU14" s="172"/>
      <c r="IV14" s="167"/>
      <c r="IW14" s="161"/>
      <c r="IY14" s="162"/>
      <c r="IZ14" s="159" t="s">
        <v>391</v>
      </c>
      <c r="JA14" s="215"/>
      <c r="JB14" s="167"/>
      <c r="JC14" s="161"/>
      <c r="JD14" s="210" t="s">
        <v>654</v>
      </c>
    </row>
    <row r="15" spans="1:278" s="19" customFormat="1" ht="69" customHeight="1">
      <c r="A15" s="15" t="s">
        <v>12</v>
      </c>
      <c r="B15" s="85">
        <f t="shared" si="0"/>
        <v>15</v>
      </c>
      <c r="C15" s="16" t="s">
        <v>168</v>
      </c>
      <c r="D15" s="16" t="s">
        <v>42</v>
      </c>
      <c r="E15" s="102">
        <f t="shared" si="5"/>
        <v>6</v>
      </c>
      <c r="F15" s="74" t="s">
        <v>43</v>
      </c>
      <c r="G15" s="74" t="s">
        <v>13</v>
      </c>
      <c r="H15" s="74" t="s">
        <v>43</v>
      </c>
      <c r="I15" s="84">
        <f t="shared" si="1"/>
        <v>6</v>
      </c>
      <c r="J15" s="69" t="s">
        <v>14</v>
      </c>
      <c r="K15" s="69" t="s">
        <v>175</v>
      </c>
      <c r="L15" s="86">
        <f t="shared" si="6"/>
        <v>7</v>
      </c>
      <c r="M15" s="17" t="s">
        <v>15</v>
      </c>
      <c r="N15" s="17" t="s">
        <v>174</v>
      </c>
      <c r="O15" s="87">
        <f t="shared" si="2"/>
        <v>7</v>
      </c>
      <c r="P15" s="18" t="s">
        <v>16</v>
      </c>
      <c r="Q15" s="103">
        <f t="shared" si="3"/>
        <v>15</v>
      </c>
      <c r="R15" s="18" t="s">
        <v>17</v>
      </c>
      <c r="S15" s="88">
        <f t="shared" si="4"/>
        <v>2</v>
      </c>
      <c r="T15" s="65" t="s">
        <v>18</v>
      </c>
      <c r="U15" s="65" t="s">
        <v>172</v>
      </c>
      <c r="V15" s="104">
        <f t="shared" si="7"/>
        <v>7</v>
      </c>
      <c r="W15" s="259"/>
      <c r="X15" s="257"/>
      <c r="Y15" s="100">
        <v>12</v>
      </c>
      <c r="Z15" s="161"/>
      <c r="AA15" s="161"/>
      <c r="AB15" s="215"/>
      <c r="AC15" s="165" t="s">
        <v>432</v>
      </c>
      <c r="AD15" s="161"/>
      <c r="AE15" s="215"/>
      <c r="AF15" s="165" t="s">
        <v>432</v>
      </c>
      <c r="AG15" s="161"/>
      <c r="AH15" s="214"/>
      <c r="AI15" s="165" t="s">
        <v>432</v>
      </c>
      <c r="AJ15" s="161"/>
      <c r="AK15" s="215"/>
      <c r="AL15" s="165" t="s">
        <v>432</v>
      </c>
      <c r="AM15" s="161"/>
      <c r="AN15" s="223"/>
      <c r="AO15" s="210"/>
      <c r="AP15" s="165" t="s">
        <v>432</v>
      </c>
      <c r="AQ15" s="161"/>
      <c r="AS15" s="165" t="s">
        <v>432</v>
      </c>
      <c r="AT15" s="161"/>
      <c r="AV15" s="165" t="s">
        <v>432</v>
      </c>
      <c r="AW15" s="161"/>
      <c r="AX15" s="215"/>
      <c r="AY15" s="165" t="s">
        <v>679</v>
      </c>
      <c r="AZ15" s="161"/>
      <c r="BA15" s="215"/>
      <c r="BB15" s="165" t="s">
        <v>679</v>
      </c>
      <c r="BC15" s="161"/>
      <c r="BD15" s="161"/>
      <c r="BE15" s="218"/>
      <c r="BF15" s="161"/>
      <c r="BG15" s="161"/>
      <c r="BH15" s="202"/>
      <c r="BI15" s="161"/>
      <c r="BJ15" s="161"/>
      <c r="BK15" s="218"/>
      <c r="BL15" s="159" t="s">
        <v>409</v>
      </c>
      <c r="BM15" s="161"/>
      <c r="BN15" s="218"/>
      <c r="BO15" s="161"/>
      <c r="BP15" s="161"/>
      <c r="BQ15" s="215"/>
      <c r="BR15" s="161" t="s">
        <v>166</v>
      </c>
      <c r="BS15" s="159" t="s">
        <v>490</v>
      </c>
      <c r="BT15" s="161"/>
      <c r="BU15" s="215"/>
      <c r="BV15" s="160" t="s">
        <v>223</v>
      </c>
      <c r="BW15" s="159" t="s">
        <v>417</v>
      </c>
      <c r="BX15" s="159" t="s">
        <v>501</v>
      </c>
      <c r="BY15" s="215"/>
      <c r="BZ15" s="160" t="s">
        <v>224</v>
      </c>
      <c r="CA15" s="161"/>
      <c r="CB15" s="214"/>
      <c r="CC15" s="160" t="s">
        <v>224</v>
      </c>
      <c r="CD15" s="159" t="s">
        <v>450</v>
      </c>
      <c r="CE15" s="215"/>
      <c r="CF15" s="160" t="s">
        <v>224</v>
      </c>
      <c r="CG15" s="161"/>
      <c r="CH15" s="215"/>
      <c r="CI15" s="160" t="s">
        <v>224</v>
      </c>
      <c r="CJ15" s="167"/>
      <c r="CK15" s="167"/>
      <c r="CL15" s="224"/>
      <c r="CM15" s="157" t="s">
        <v>457</v>
      </c>
      <c r="CN15" s="161"/>
      <c r="CO15" s="161"/>
      <c r="CP15" s="215"/>
      <c r="CQ15" s="164" t="s">
        <v>198</v>
      </c>
      <c r="CR15" s="161"/>
      <c r="CS15" s="215"/>
      <c r="CT15" s="164" t="s">
        <v>198</v>
      </c>
      <c r="CU15" s="161"/>
      <c r="CV15" s="215"/>
      <c r="CW15" s="168"/>
      <c r="CX15" s="164" t="s">
        <v>198</v>
      </c>
      <c r="CY15" s="161"/>
      <c r="CZ15" s="161"/>
      <c r="DA15" s="223"/>
      <c r="DB15" s="164" t="s">
        <v>198</v>
      </c>
      <c r="DC15" s="159" t="s">
        <v>399</v>
      </c>
      <c r="DD15" s="215"/>
      <c r="DE15" s="164" t="s">
        <v>198</v>
      </c>
      <c r="DF15" s="161"/>
      <c r="DG15" s="218"/>
      <c r="DH15" s="164" t="s">
        <v>198</v>
      </c>
      <c r="DI15" s="159" t="s">
        <v>473</v>
      </c>
      <c r="DJ15" s="215"/>
      <c r="DK15" s="164" t="s">
        <v>199</v>
      </c>
      <c r="DL15" s="161"/>
      <c r="DM15" s="215"/>
      <c r="DN15" s="168"/>
      <c r="DO15" s="160" t="s">
        <v>354</v>
      </c>
      <c r="DP15" s="161"/>
      <c r="DQ15" s="215"/>
      <c r="DR15" s="161"/>
      <c r="DS15" s="161"/>
      <c r="DT15" s="214"/>
      <c r="DU15" s="161"/>
      <c r="DV15" s="161"/>
      <c r="DW15" s="218"/>
      <c r="DX15" s="159" t="s">
        <v>460</v>
      </c>
      <c r="DY15" s="159" t="s">
        <v>469</v>
      </c>
      <c r="DZ15" s="210"/>
      <c r="EA15" s="161"/>
      <c r="EB15" s="161"/>
      <c r="EC15" s="223"/>
      <c r="ED15" s="210"/>
      <c r="EE15" s="159" t="s">
        <v>459</v>
      </c>
      <c r="EF15" s="161"/>
      <c r="EG15" s="215"/>
      <c r="EI15" s="161"/>
      <c r="EJ15" s="210"/>
      <c r="EK15" s="159" t="s">
        <v>449</v>
      </c>
      <c r="EL15" s="161"/>
      <c r="EM15" s="223"/>
      <c r="EN15" s="202"/>
      <c r="EO15" s="161"/>
      <c r="EP15" s="161"/>
      <c r="EQ15" s="215"/>
      <c r="ER15" s="161"/>
      <c r="ES15" s="161"/>
      <c r="ET15" s="161"/>
      <c r="EU15" s="224"/>
      <c r="EV15" s="161"/>
      <c r="EW15" s="159" t="s">
        <v>691</v>
      </c>
      <c r="EX15" s="215"/>
      <c r="EY15" s="162"/>
      <c r="FA15" s="215"/>
      <c r="FB15" s="202"/>
      <c r="FC15" s="165" t="s">
        <v>392</v>
      </c>
      <c r="FD15" s="158" t="s">
        <v>408</v>
      </c>
      <c r="FE15" s="215"/>
      <c r="FF15" s="165" t="s">
        <v>392</v>
      </c>
      <c r="FG15" s="161"/>
      <c r="FH15" s="218"/>
      <c r="FI15" s="165" t="s">
        <v>392</v>
      </c>
      <c r="FK15" s="215"/>
      <c r="FL15" s="172"/>
      <c r="FM15" s="165" t="s">
        <v>392</v>
      </c>
      <c r="FN15" s="161"/>
      <c r="FO15" s="161"/>
      <c r="FP15" s="248"/>
      <c r="FQ15" s="165" t="s">
        <v>392</v>
      </c>
      <c r="FR15" s="161"/>
      <c r="FS15" s="210"/>
      <c r="FT15" s="166" t="s">
        <v>436</v>
      </c>
      <c r="FU15" s="161"/>
      <c r="FV15" s="161"/>
      <c r="FW15" s="215"/>
      <c r="FX15" s="172"/>
      <c r="FY15" s="166" t="s">
        <v>436</v>
      </c>
      <c r="FZ15" s="161"/>
      <c r="GA15" s="215"/>
      <c r="GB15" s="166" t="s">
        <v>436</v>
      </c>
      <c r="GC15" s="161"/>
      <c r="GD15" s="161"/>
      <c r="GE15" s="248"/>
      <c r="GF15" s="166" t="s">
        <v>436</v>
      </c>
      <c r="GG15" s="161"/>
      <c r="GH15" s="224"/>
      <c r="GI15" s="172"/>
      <c r="GJ15" s="166" t="s">
        <v>436</v>
      </c>
      <c r="GK15" s="159" t="s">
        <v>471</v>
      </c>
      <c r="GL15" s="215"/>
      <c r="GM15" s="166" t="s">
        <v>436</v>
      </c>
      <c r="GN15" s="161"/>
      <c r="GO15" s="215"/>
      <c r="GP15" s="202"/>
      <c r="GQ15" s="166" t="s">
        <v>437</v>
      </c>
      <c r="GR15" s="161"/>
      <c r="GS15" s="218"/>
      <c r="GT15" s="161"/>
      <c r="GU15" s="161"/>
      <c r="GV15" s="224"/>
      <c r="GW15" s="202"/>
      <c r="GX15" s="161"/>
      <c r="GY15" s="161"/>
      <c r="GZ15" s="210"/>
      <c r="HA15" s="161"/>
      <c r="HB15" s="161"/>
      <c r="HC15" s="218"/>
      <c r="HD15" s="158" t="s">
        <v>288</v>
      </c>
      <c r="HE15" s="159" t="s">
        <v>465</v>
      </c>
      <c r="HG15" s="215"/>
      <c r="HH15" s="158" t="s">
        <v>288</v>
      </c>
      <c r="HI15" s="161"/>
      <c r="HJ15" s="219"/>
      <c r="HK15" s="158" t="s">
        <v>288</v>
      </c>
      <c r="HL15" s="161"/>
      <c r="HM15" s="218"/>
      <c r="HN15" s="237"/>
      <c r="HO15" s="158" t="s">
        <v>288</v>
      </c>
      <c r="HP15" s="161"/>
      <c r="HQ15" s="214"/>
      <c r="HR15" s="158" t="s">
        <v>288</v>
      </c>
      <c r="HS15" s="161"/>
      <c r="HT15" s="215"/>
      <c r="HU15" s="161"/>
      <c r="HV15" s="161"/>
      <c r="HW15" s="219"/>
      <c r="HX15" s="161"/>
      <c r="HY15" s="159" t="s">
        <v>475</v>
      </c>
      <c r="HZ15" s="215"/>
      <c r="IA15" s="165" t="s">
        <v>216</v>
      </c>
      <c r="IB15" s="161"/>
      <c r="IC15" s="161"/>
      <c r="ID15" s="219"/>
      <c r="IE15" s="163" t="s">
        <v>208</v>
      </c>
      <c r="IF15" s="161"/>
      <c r="IG15" s="220"/>
      <c r="IH15" s="163" t="s">
        <v>208</v>
      </c>
      <c r="II15" s="161"/>
      <c r="IJ15" s="161"/>
      <c r="IK15" s="223"/>
      <c r="IL15" s="163" t="s">
        <v>208</v>
      </c>
      <c r="IM15" s="161"/>
      <c r="IN15" s="210"/>
      <c r="IO15" s="163" t="s">
        <v>208</v>
      </c>
      <c r="IP15" s="161"/>
      <c r="IQ15" s="210"/>
      <c r="IR15" s="163" t="s">
        <v>208</v>
      </c>
      <c r="IS15" s="161"/>
      <c r="IT15" s="248"/>
      <c r="IU15" s="172"/>
      <c r="IV15" s="163" t="s">
        <v>208</v>
      </c>
      <c r="IW15" s="161"/>
      <c r="IY15" s="163" t="s">
        <v>209</v>
      </c>
      <c r="IZ15" s="159" t="s">
        <v>391</v>
      </c>
      <c r="JA15" s="215"/>
      <c r="JB15" s="161"/>
      <c r="JC15" s="161"/>
      <c r="JD15" s="210"/>
    </row>
    <row r="16" spans="1:278" s="19" customFormat="1" ht="69" customHeight="1">
      <c r="A16" s="15" t="s">
        <v>12</v>
      </c>
      <c r="B16" s="85">
        <f t="shared" si="0"/>
        <v>15</v>
      </c>
      <c r="C16" s="16" t="s">
        <v>168</v>
      </c>
      <c r="D16" s="16" t="s">
        <v>42</v>
      </c>
      <c r="E16" s="102">
        <f t="shared" si="5"/>
        <v>6</v>
      </c>
      <c r="F16" s="74" t="s">
        <v>43</v>
      </c>
      <c r="G16" s="74" t="s">
        <v>13</v>
      </c>
      <c r="H16" s="74" t="s">
        <v>43</v>
      </c>
      <c r="I16" s="84">
        <f t="shared" si="1"/>
        <v>6</v>
      </c>
      <c r="J16" s="69" t="s">
        <v>14</v>
      </c>
      <c r="K16" s="69" t="s">
        <v>175</v>
      </c>
      <c r="L16" s="86">
        <f t="shared" si="6"/>
        <v>7</v>
      </c>
      <c r="M16" s="17" t="s">
        <v>15</v>
      </c>
      <c r="N16" s="17" t="s">
        <v>174</v>
      </c>
      <c r="O16" s="87">
        <f t="shared" si="2"/>
        <v>7</v>
      </c>
      <c r="P16" s="18" t="s">
        <v>16</v>
      </c>
      <c r="Q16" s="103">
        <f t="shared" si="3"/>
        <v>15</v>
      </c>
      <c r="R16" s="18" t="s">
        <v>17</v>
      </c>
      <c r="S16" s="88">
        <f t="shared" si="4"/>
        <v>2</v>
      </c>
      <c r="T16" s="65" t="s">
        <v>18</v>
      </c>
      <c r="U16" s="65" t="s">
        <v>172</v>
      </c>
      <c r="V16" s="104">
        <f t="shared" si="7"/>
        <v>7</v>
      </c>
      <c r="W16" s="259"/>
      <c r="X16" s="257"/>
      <c r="Y16" s="100">
        <v>13</v>
      </c>
      <c r="Z16" s="161"/>
      <c r="AA16" s="161"/>
      <c r="AB16" s="215"/>
      <c r="AC16" s="161"/>
      <c r="AD16" s="161"/>
      <c r="AE16" s="215"/>
      <c r="AF16" s="159" t="s">
        <v>409</v>
      </c>
      <c r="AG16" s="161"/>
      <c r="AH16" s="214"/>
      <c r="AI16" s="161"/>
      <c r="AJ16" s="161"/>
      <c r="AK16" s="215"/>
      <c r="AL16" s="165" t="s">
        <v>364</v>
      </c>
      <c r="AM16" s="161"/>
      <c r="AN16" s="223"/>
      <c r="AO16" s="210"/>
      <c r="AP16" s="165" t="s">
        <v>364</v>
      </c>
      <c r="AQ16" s="161"/>
      <c r="AS16" s="165" t="s">
        <v>364</v>
      </c>
      <c r="AT16" s="161"/>
      <c r="AV16" s="165" t="s">
        <v>364</v>
      </c>
      <c r="AW16" s="161"/>
      <c r="AX16" s="215"/>
      <c r="AY16" s="165" t="s">
        <v>364</v>
      </c>
      <c r="AZ16" s="161"/>
      <c r="BA16" s="215"/>
      <c r="BB16" s="159" t="s">
        <v>493</v>
      </c>
      <c r="BC16" s="161"/>
      <c r="BD16" s="161"/>
      <c r="BE16" s="218"/>
      <c r="BF16" s="160" t="s">
        <v>354</v>
      </c>
      <c r="BG16" s="161"/>
      <c r="BH16" s="202"/>
      <c r="BI16" s="161"/>
      <c r="BJ16" s="161"/>
      <c r="BK16" s="218"/>
      <c r="BL16" s="164" t="s">
        <v>180</v>
      </c>
      <c r="BM16" s="161"/>
      <c r="BN16" s="218"/>
      <c r="BO16" s="164" t="s">
        <v>180</v>
      </c>
      <c r="BP16" s="161"/>
      <c r="BQ16" s="215"/>
      <c r="BR16" s="164" t="s">
        <v>180</v>
      </c>
      <c r="BS16" s="161"/>
      <c r="BT16" s="161"/>
      <c r="BU16" s="215"/>
      <c r="BV16" s="164" t="s">
        <v>428</v>
      </c>
      <c r="BW16" s="161"/>
      <c r="BX16" s="161"/>
      <c r="BY16" s="215"/>
      <c r="BZ16" s="164" t="s">
        <v>428</v>
      </c>
      <c r="CA16" s="161"/>
      <c r="CB16" s="214"/>
      <c r="CC16" s="164" t="s">
        <v>180</v>
      </c>
      <c r="CD16" s="159" t="s">
        <v>474</v>
      </c>
      <c r="CE16" s="215"/>
      <c r="CF16" s="164" t="s">
        <v>181</v>
      </c>
      <c r="CG16" s="161"/>
      <c r="CH16" s="215"/>
      <c r="CI16" s="161"/>
      <c r="CJ16" s="161"/>
      <c r="CK16" s="161"/>
      <c r="CL16" s="224"/>
      <c r="CM16" s="162"/>
      <c r="CN16" s="159" t="s">
        <v>398</v>
      </c>
      <c r="CO16" s="161"/>
      <c r="CP16" s="215"/>
      <c r="CQ16" s="157" t="s">
        <v>457</v>
      </c>
      <c r="CR16" s="161"/>
      <c r="CS16" s="215"/>
      <c r="CT16" s="161"/>
      <c r="CU16" s="159" t="s">
        <v>450</v>
      </c>
      <c r="CV16" s="215"/>
      <c r="CW16" s="168"/>
      <c r="CX16" s="161"/>
      <c r="CY16" s="161"/>
      <c r="CZ16" s="161"/>
      <c r="DA16" s="223"/>
      <c r="DB16" s="165" t="s">
        <v>216</v>
      </c>
      <c r="DC16" s="159" t="s">
        <v>397</v>
      </c>
      <c r="DD16" s="215"/>
      <c r="DE16" s="162"/>
      <c r="DF16" s="161"/>
      <c r="DG16" s="218"/>
      <c r="DH16" s="159" t="s">
        <v>578</v>
      </c>
      <c r="DI16" s="159" t="s">
        <v>471</v>
      </c>
      <c r="DJ16" s="215"/>
      <c r="DK16" s="161"/>
      <c r="DL16" s="161"/>
      <c r="DM16" s="215"/>
      <c r="DN16" s="168"/>
      <c r="DO16" s="159" t="s">
        <v>459</v>
      </c>
      <c r="DP16" s="161"/>
      <c r="DQ16" s="215"/>
      <c r="DR16" s="166" t="s">
        <v>334</v>
      </c>
      <c r="DS16" s="161"/>
      <c r="DT16" s="214"/>
      <c r="DU16" s="166" t="s">
        <v>334</v>
      </c>
      <c r="DV16" s="161"/>
      <c r="DW16" s="218"/>
      <c r="DX16" s="166" t="s">
        <v>334</v>
      </c>
      <c r="DY16" s="161"/>
      <c r="DZ16" s="210"/>
      <c r="EA16" s="166" t="s">
        <v>334</v>
      </c>
      <c r="EB16" s="161"/>
      <c r="EC16" s="223"/>
      <c r="ED16" s="210"/>
      <c r="EE16" s="166" t="s">
        <v>334</v>
      </c>
      <c r="EF16" s="159" t="s">
        <v>399</v>
      </c>
      <c r="EG16" s="215"/>
      <c r="EH16" s="166" t="s">
        <v>334</v>
      </c>
      <c r="EI16" s="161"/>
      <c r="EJ16" s="210"/>
      <c r="EK16" s="166" t="s">
        <v>335</v>
      </c>
      <c r="EL16" s="161"/>
      <c r="EM16" s="223"/>
      <c r="EN16" s="202"/>
      <c r="EO16" s="159" t="s">
        <v>462</v>
      </c>
      <c r="EP16" s="161"/>
      <c r="EQ16" s="215"/>
      <c r="ER16" s="161"/>
      <c r="ES16" s="161"/>
      <c r="ET16" s="161"/>
      <c r="EU16" s="224"/>
      <c r="EV16" s="161"/>
      <c r="EW16" s="159" t="s">
        <v>691</v>
      </c>
      <c r="EX16" s="215"/>
      <c r="EY16" s="161"/>
      <c r="FA16" s="215"/>
      <c r="FB16" s="202"/>
      <c r="FC16" s="161"/>
      <c r="FD16" s="161"/>
      <c r="FE16" s="215"/>
      <c r="FF16" s="165" t="s">
        <v>368</v>
      </c>
      <c r="FG16" s="161"/>
      <c r="FH16" s="218"/>
      <c r="FI16" s="165" t="s">
        <v>368</v>
      </c>
      <c r="FJ16" s="161"/>
      <c r="FK16" s="215"/>
      <c r="FL16" s="172"/>
      <c r="FM16" s="165" t="s">
        <v>368</v>
      </c>
      <c r="FN16" s="161"/>
      <c r="FO16" s="161"/>
      <c r="FP16" s="248"/>
      <c r="FQ16" s="165" t="s">
        <v>368</v>
      </c>
      <c r="FR16" s="161"/>
      <c r="FS16" s="210"/>
      <c r="FT16" s="165" t="s">
        <v>368</v>
      </c>
      <c r="FU16" s="161"/>
      <c r="FV16" s="161"/>
      <c r="FW16" s="215"/>
      <c r="FX16" s="172"/>
      <c r="FY16" s="165" t="s">
        <v>368</v>
      </c>
      <c r="FZ16" s="161"/>
      <c r="GA16" s="215"/>
      <c r="GB16" s="165" t="s">
        <v>368</v>
      </c>
      <c r="GC16" s="161"/>
      <c r="GD16" s="161"/>
      <c r="GE16" s="248"/>
      <c r="GF16" s="165" t="s">
        <v>681</v>
      </c>
      <c r="GG16" s="161"/>
      <c r="GH16" s="224"/>
      <c r="GI16" s="172"/>
      <c r="GJ16" s="165" t="s">
        <v>681</v>
      </c>
      <c r="GK16" s="161"/>
      <c r="GL16" s="215"/>
      <c r="GM16" s="163" t="s">
        <v>204</v>
      </c>
      <c r="GN16" s="158" t="s">
        <v>734</v>
      </c>
      <c r="GO16" s="215"/>
      <c r="GP16" s="202"/>
      <c r="GQ16" s="163" t="s">
        <v>204</v>
      </c>
      <c r="GR16" s="161"/>
      <c r="GS16" s="218"/>
      <c r="GT16" s="163" t="s">
        <v>204</v>
      </c>
      <c r="GU16" s="161"/>
      <c r="GV16" s="224"/>
      <c r="GW16" s="202"/>
      <c r="GX16" s="163" t="s">
        <v>204</v>
      </c>
      <c r="GY16" s="161"/>
      <c r="GZ16" s="210"/>
      <c r="HA16" s="163" t="s">
        <v>204</v>
      </c>
      <c r="HB16" s="161"/>
      <c r="HC16" s="218"/>
      <c r="HD16" s="163" t="s">
        <v>204</v>
      </c>
      <c r="HE16" s="159" t="s">
        <v>465</v>
      </c>
      <c r="HG16" s="215"/>
      <c r="HH16" s="163" t="s">
        <v>205</v>
      </c>
      <c r="HI16" s="161"/>
      <c r="HJ16" s="219"/>
      <c r="HK16" s="161"/>
      <c r="HL16" s="161"/>
      <c r="HM16" s="218"/>
      <c r="HN16" s="237"/>
      <c r="HO16" s="161" t="s">
        <v>166</v>
      </c>
      <c r="HP16" s="161"/>
      <c r="HQ16" s="214"/>
      <c r="HR16" s="159" t="s">
        <v>467</v>
      </c>
      <c r="HS16" s="161"/>
      <c r="HT16" s="215"/>
      <c r="HU16" s="158" t="s">
        <v>289</v>
      </c>
      <c r="HV16" s="161"/>
      <c r="HW16" s="219"/>
      <c r="HX16" s="158" t="s">
        <v>289</v>
      </c>
      <c r="HY16" s="159" t="s">
        <v>476</v>
      </c>
      <c r="HZ16" s="215"/>
      <c r="IA16" s="158" t="s">
        <v>289</v>
      </c>
      <c r="IB16" s="161"/>
      <c r="IC16" s="161"/>
      <c r="ID16" s="219"/>
      <c r="IE16" s="158" t="s">
        <v>289</v>
      </c>
      <c r="IF16" s="161"/>
      <c r="IG16" s="220"/>
      <c r="IH16" s="158" t="s">
        <v>289</v>
      </c>
      <c r="II16" s="161"/>
      <c r="IJ16" s="161"/>
      <c r="IK16" s="223"/>
      <c r="IL16" s="161"/>
      <c r="IM16" s="161"/>
      <c r="IN16" s="210"/>
      <c r="IO16" s="160" t="s">
        <v>229</v>
      </c>
      <c r="IP16" s="161"/>
      <c r="IQ16" s="210"/>
      <c r="IR16" s="160" t="s">
        <v>230</v>
      </c>
      <c r="IS16" s="161"/>
      <c r="IT16" s="248"/>
      <c r="IU16" s="172"/>
      <c r="IV16" s="160" t="s">
        <v>230</v>
      </c>
      <c r="IW16" s="161"/>
      <c r="IY16" s="160" t="s">
        <v>230</v>
      </c>
      <c r="IZ16" s="159" t="s">
        <v>496</v>
      </c>
      <c r="JA16" s="215"/>
      <c r="JB16" s="160" t="s">
        <v>230</v>
      </c>
      <c r="JC16" s="161"/>
      <c r="JD16" s="210"/>
    </row>
    <row r="17" spans="1:264" s="19" customFormat="1" ht="69" customHeight="1">
      <c r="A17" s="15" t="s">
        <v>12</v>
      </c>
      <c r="B17" s="85">
        <f t="shared" si="0"/>
        <v>15</v>
      </c>
      <c r="C17" s="16" t="s">
        <v>168</v>
      </c>
      <c r="D17" s="16" t="s">
        <v>42</v>
      </c>
      <c r="E17" s="102">
        <f t="shared" si="5"/>
        <v>6</v>
      </c>
      <c r="F17" s="74" t="s">
        <v>43</v>
      </c>
      <c r="G17" s="74" t="s">
        <v>13</v>
      </c>
      <c r="H17" s="74" t="s">
        <v>43</v>
      </c>
      <c r="I17" s="84">
        <f t="shared" si="1"/>
        <v>6</v>
      </c>
      <c r="J17" s="69" t="s">
        <v>14</v>
      </c>
      <c r="K17" s="69" t="s">
        <v>175</v>
      </c>
      <c r="L17" s="86">
        <f t="shared" si="6"/>
        <v>7</v>
      </c>
      <c r="M17" s="17" t="s">
        <v>15</v>
      </c>
      <c r="N17" s="17" t="s">
        <v>174</v>
      </c>
      <c r="O17" s="87">
        <f t="shared" si="2"/>
        <v>7</v>
      </c>
      <c r="P17" s="18" t="s">
        <v>16</v>
      </c>
      <c r="Q17" s="103">
        <f t="shared" si="3"/>
        <v>15</v>
      </c>
      <c r="R17" s="18" t="s">
        <v>17</v>
      </c>
      <c r="S17" s="88">
        <f t="shared" si="4"/>
        <v>2</v>
      </c>
      <c r="T17" s="65" t="s">
        <v>18</v>
      </c>
      <c r="U17" s="65" t="s">
        <v>172</v>
      </c>
      <c r="V17" s="104">
        <f t="shared" si="7"/>
        <v>7</v>
      </c>
      <c r="W17" s="259"/>
      <c r="X17" s="257"/>
      <c r="Y17" s="100">
        <v>14</v>
      </c>
      <c r="Z17" s="163" t="s">
        <v>212</v>
      </c>
      <c r="AA17" s="161"/>
      <c r="AB17" s="215"/>
      <c r="AC17" s="163" t="s">
        <v>212</v>
      </c>
      <c r="AD17" s="161"/>
      <c r="AE17" s="215"/>
      <c r="AF17" s="163" t="s">
        <v>212</v>
      </c>
      <c r="AG17" s="161"/>
      <c r="AH17" s="214"/>
      <c r="AI17" s="163" t="s">
        <v>212</v>
      </c>
      <c r="AJ17" s="161"/>
      <c r="AK17" s="215"/>
      <c r="AL17" s="163" t="s">
        <v>212</v>
      </c>
      <c r="AM17" s="161"/>
      <c r="AN17" s="223"/>
      <c r="AO17" s="210"/>
      <c r="AP17" s="163" t="s">
        <v>212</v>
      </c>
      <c r="AQ17" s="161"/>
      <c r="AS17" s="163" t="s">
        <v>213</v>
      </c>
      <c r="AT17" s="161"/>
      <c r="AV17" s="159" t="s">
        <v>459</v>
      </c>
      <c r="AW17" s="161"/>
      <c r="AX17" s="215"/>
      <c r="AY17" s="161"/>
      <c r="AZ17" s="161"/>
      <c r="BA17" s="215"/>
      <c r="BB17" s="159" t="s">
        <v>494</v>
      </c>
      <c r="BC17" s="161"/>
      <c r="BD17" s="161"/>
      <c r="BE17" s="218"/>
      <c r="BF17" s="165" t="s">
        <v>371</v>
      </c>
      <c r="BG17" s="161"/>
      <c r="BH17" s="202"/>
      <c r="BI17" s="165" t="s">
        <v>371</v>
      </c>
      <c r="BJ17" s="161"/>
      <c r="BK17" s="218"/>
      <c r="BL17" s="165" t="s">
        <v>371</v>
      </c>
      <c r="BM17" s="161"/>
      <c r="BN17" s="218"/>
      <c r="BO17" s="165" t="s">
        <v>371</v>
      </c>
      <c r="BP17" s="161"/>
      <c r="BQ17" s="215"/>
      <c r="BR17" s="165" t="s">
        <v>371</v>
      </c>
      <c r="BS17" s="161"/>
      <c r="BT17" s="161"/>
      <c r="BU17" s="215"/>
      <c r="BV17" s="165" t="s">
        <v>216</v>
      </c>
      <c r="BW17" s="161"/>
      <c r="BX17" s="161"/>
      <c r="BY17" s="215"/>
      <c r="BZ17" s="161"/>
      <c r="CA17" s="161"/>
      <c r="CB17" s="214"/>
      <c r="CC17" s="164" t="s">
        <v>429</v>
      </c>
      <c r="CD17" s="161"/>
      <c r="CE17" s="215"/>
      <c r="CF17" s="164" t="s">
        <v>429</v>
      </c>
      <c r="CG17" s="161"/>
      <c r="CH17" s="215"/>
      <c r="CI17" s="164" t="s">
        <v>180</v>
      </c>
      <c r="CJ17" s="161"/>
      <c r="CK17" s="161"/>
      <c r="CL17" s="224"/>
      <c r="CM17" s="164" t="s">
        <v>429</v>
      </c>
      <c r="CN17" s="159" t="s">
        <v>398</v>
      </c>
      <c r="CO17" s="159" t="s">
        <v>691</v>
      </c>
      <c r="CP17" s="215"/>
      <c r="CS17" s="215"/>
      <c r="CT17" s="164" t="s">
        <v>180</v>
      </c>
      <c r="CU17" s="159" t="s">
        <v>450</v>
      </c>
      <c r="CV17" s="215"/>
      <c r="CW17" s="168"/>
      <c r="CX17" s="164" t="s">
        <v>181</v>
      </c>
      <c r="CY17" s="161"/>
      <c r="CZ17" s="161"/>
      <c r="DA17" s="223"/>
      <c r="DB17" s="164" t="s">
        <v>429</v>
      </c>
      <c r="DC17" s="159" t="s">
        <v>397</v>
      </c>
      <c r="DD17" s="215"/>
      <c r="DF17" s="161"/>
      <c r="DG17" s="218"/>
      <c r="DH17" s="166" t="s">
        <v>324</v>
      </c>
      <c r="DI17" s="159" t="s">
        <v>474</v>
      </c>
      <c r="DJ17" s="215"/>
      <c r="DK17" s="166" t="s">
        <v>324</v>
      </c>
      <c r="DL17" s="161"/>
      <c r="DM17" s="215"/>
      <c r="DN17" s="168"/>
      <c r="DO17" s="166" t="s">
        <v>324</v>
      </c>
      <c r="DP17" s="161"/>
      <c r="DQ17" s="215"/>
      <c r="DR17" s="166" t="s">
        <v>324</v>
      </c>
      <c r="DS17" s="161"/>
      <c r="DT17" s="214"/>
      <c r="DU17" s="166" t="s">
        <v>324</v>
      </c>
      <c r="DV17" s="161"/>
      <c r="DW17" s="218"/>
      <c r="DX17" s="166" t="s">
        <v>324</v>
      </c>
      <c r="DY17" s="161"/>
      <c r="DZ17" s="210"/>
      <c r="EA17" s="166" t="s">
        <v>325</v>
      </c>
      <c r="EB17" s="161"/>
      <c r="EC17" s="223"/>
      <c r="ED17" s="210"/>
      <c r="EE17" s="165" t="s">
        <v>373</v>
      </c>
      <c r="EF17" s="159" t="s">
        <v>399</v>
      </c>
      <c r="EG17" s="215"/>
      <c r="EH17" s="165" t="s">
        <v>373</v>
      </c>
      <c r="EI17" s="161"/>
      <c r="EJ17" s="210"/>
      <c r="EK17" s="165" t="s">
        <v>373</v>
      </c>
      <c r="EL17" s="161"/>
      <c r="EM17" s="223"/>
      <c r="EN17" s="202"/>
      <c r="EO17" s="165" t="s">
        <v>373</v>
      </c>
      <c r="EP17" s="161"/>
      <c r="EQ17" s="215"/>
      <c r="ER17" s="165" t="s">
        <v>373</v>
      </c>
      <c r="ES17" s="161"/>
      <c r="ET17" s="161"/>
      <c r="EU17" s="224"/>
      <c r="EV17" s="165" t="s">
        <v>373</v>
      </c>
      <c r="EW17" s="161"/>
      <c r="EX17" s="215"/>
      <c r="EY17" s="165" t="s">
        <v>373</v>
      </c>
      <c r="EZ17" s="161"/>
      <c r="FA17" s="215"/>
      <c r="FB17" s="202"/>
      <c r="FC17" s="165" t="s">
        <v>682</v>
      </c>
      <c r="FD17" s="161"/>
      <c r="FE17" s="215"/>
      <c r="FF17" s="165" t="s">
        <v>682</v>
      </c>
      <c r="FG17" s="161"/>
      <c r="FH17" s="218"/>
      <c r="FI17" s="162"/>
      <c r="FJ17" s="161"/>
      <c r="FK17" s="215"/>
      <c r="FL17" s="177"/>
      <c r="FM17" s="157" t="s">
        <v>457</v>
      </c>
      <c r="FN17" s="161"/>
      <c r="FO17" s="161"/>
      <c r="FP17" s="248"/>
      <c r="FQ17" s="162"/>
      <c r="FR17" s="161"/>
      <c r="FS17" s="210"/>
      <c r="FT17" s="158" t="s">
        <v>735</v>
      </c>
      <c r="FV17" s="161"/>
      <c r="FW17" s="215"/>
      <c r="FX17" s="172"/>
      <c r="FY17" s="159" t="s">
        <v>462</v>
      </c>
      <c r="FZ17" s="161"/>
      <c r="GA17" s="215"/>
      <c r="GB17" s="159" t="s">
        <v>468</v>
      </c>
      <c r="GC17" s="161"/>
      <c r="GD17" s="161"/>
      <c r="GE17" s="248"/>
      <c r="GF17" s="160" t="s">
        <v>354</v>
      </c>
      <c r="GG17" s="161"/>
      <c r="GH17" s="224"/>
      <c r="GI17" s="172"/>
      <c r="GJ17" s="167"/>
      <c r="GK17" s="161"/>
      <c r="GL17" s="215"/>
      <c r="GM17" s="159" t="s">
        <v>409</v>
      </c>
      <c r="GN17" s="161"/>
      <c r="GO17" s="215"/>
      <c r="GP17" s="202"/>
      <c r="GQ17" s="161"/>
      <c r="GR17" s="161"/>
      <c r="GS17" s="218"/>
      <c r="GT17" s="159" t="s">
        <v>729</v>
      </c>
      <c r="GU17" s="161"/>
      <c r="GV17" s="224"/>
      <c r="GW17" s="202"/>
      <c r="GX17" s="161"/>
      <c r="GY17" s="161"/>
      <c r="GZ17" s="210"/>
      <c r="HA17" s="161"/>
      <c r="HB17" s="161"/>
      <c r="HC17" s="218"/>
      <c r="HD17" s="161"/>
      <c r="HE17" s="159" t="s">
        <v>464</v>
      </c>
      <c r="HG17" s="215"/>
      <c r="HH17" s="161"/>
      <c r="HI17" s="161"/>
      <c r="HJ17" s="219"/>
      <c r="HK17" s="161"/>
      <c r="HL17" s="161"/>
      <c r="HM17" s="218"/>
      <c r="HN17" s="237"/>
      <c r="HP17" s="161"/>
      <c r="HQ17" s="214"/>
      <c r="HR17" s="160" t="s">
        <v>274</v>
      </c>
      <c r="HS17" s="159" t="s">
        <v>471</v>
      </c>
      <c r="HT17" s="215"/>
      <c r="HU17" s="160" t="s">
        <v>275</v>
      </c>
      <c r="HV17" s="161"/>
      <c r="HW17" s="219"/>
      <c r="HX17" s="160" t="s">
        <v>275</v>
      </c>
      <c r="HY17" s="159" t="s">
        <v>476</v>
      </c>
      <c r="HZ17" s="215"/>
      <c r="IA17" s="160" t="s">
        <v>275</v>
      </c>
      <c r="IB17" s="161"/>
      <c r="IC17" s="161"/>
      <c r="ID17" s="219"/>
      <c r="IE17" s="160" t="s">
        <v>275</v>
      </c>
      <c r="IF17" s="161"/>
      <c r="IG17" s="220"/>
      <c r="IH17" s="161"/>
      <c r="II17" s="161"/>
      <c r="IJ17" s="161"/>
      <c r="IK17" s="223"/>
      <c r="IL17" s="158" t="s">
        <v>291</v>
      </c>
      <c r="IM17" s="161"/>
      <c r="IN17" s="210"/>
      <c r="IO17" s="158" t="s">
        <v>291</v>
      </c>
      <c r="IP17" s="161"/>
      <c r="IQ17" s="210"/>
      <c r="IR17" s="158" t="s">
        <v>291</v>
      </c>
      <c r="IS17" s="161"/>
      <c r="IT17" s="248"/>
      <c r="IU17" s="172"/>
      <c r="IV17" s="158" t="s">
        <v>291</v>
      </c>
      <c r="IW17" s="161"/>
      <c r="IY17" s="158" t="s">
        <v>291</v>
      </c>
      <c r="IZ17" s="159" t="s">
        <v>496</v>
      </c>
      <c r="JA17" s="215"/>
      <c r="JB17" s="161"/>
      <c r="JC17" s="161"/>
      <c r="JD17" s="210"/>
    </row>
    <row r="18" spans="1:264" s="19" customFormat="1" ht="69" customHeight="1">
      <c r="A18" s="15" t="s">
        <v>12</v>
      </c>
      <c r="B18" s="85">
        <f t="shared" si="0"/>
        <v>15</v>
      </c>
      <c r="C18" s="16" t="s">
        <v>168</v>
      </c>
      <c r="D18" s="16" t="s">
        <v>42</v>
      </c>
      <c r="E18" s="102">
        <f t="shared" si="5"/>
        <v>6</v>
      </c>
      <c r="F18" s="74" t="s">
        <v>43</v>
      </c>
      <c r="G18" s="74" t="s">
        <v>13</v>
      </c>
      <c r="H18" s="74" t="s">
        <v>43</v>
      </c>
      <c r="I18" s="84">
        <f t="shared" si="1"/>
        <v>6</v>
      </c>
      <c r="J18" s="69" t="s">
        <v>14</v>
      </c>
      <c r="K18" s="69" t="s">
        <v>175</v>
      </c>
      <c r="L18" s="86">
        <f t="shared" si="6"/>
        <v>7</v>
      </c>
      <c r="M18" s="17" t="s">
        <v>15</v>
      </c>
      <c r="N18" s="17" t="s">
        <v>174</v>
      </c>
      <c r="O18" s="87">
        <f t="shared" si="2"/>
        <v>7</v>
      </c>
      <c r="P18" s="18" t="s">
        <v>16</v>
      </c>
      <c r="Q18" s="103">
        <f t="shared" si="3"/>
        <v>15</v>
      </c>
      <c r="R18" s="18" t="s">
        <v>17</v>
      </c>
      <c r="S18" s="88">
        <f t="shared" si="4"/>
        <v>2</v>
      </c>
      <c r="T18" s="65" t="s">
        <v>18</v>
      </c>
      <c r="U18" s="65" t="s">
        <v>172</v>
      </c>
      <c r="V18" s="104">
        <f t="shared" si="7"/>
        <v>7</v>
      </c>
      <c r="W18" s="259"/>
      <c r="X18" s="257"/>
      <c r="Y18" s="100">
        <v>15</v>
      </c>
      <c r="Z18" s="161"/>
      <c r="AA18" s="161"/>
      <c r="AB18" s="215"/>
      <c r="AC18" s="161"/>
      <c r="AD18" s="161"/>
      <c r="AE18" s="215"/>
      <c r="AF18" s="159" t="s">
        <v>409</v>
      </c>
      <c r="AG18" s="161"/>
      <c r="AH18" s="214"/>
      <c r="AI18" s="159" t="s">
        <v>461</v>
      </c>
      <c r="AJ18" s="161"/>
      <c r="AK18" s="215"/>
      <c r="AL18" s="159" t="s">
        <v>467</v>
      </c>
      <c r="AM18" s="161"/>
      <c r="AN18" s="223"/>
      <c r="AO18" s="210"/>
      <c r="AP18" s="164" t="s">
        <v>191</v>
      </c>
      <c r="AQ18" s="159" t="s">
        <v>476</v>
      </c>
      <c r="AS18" s="164" t="s">
        <v>191</v>
      </c>
      <c r="AT18" s="161"/>
      <c r="AV18" s="164" t="s">
        <v>191</v>
      </c>
      <c r="AW18" s="161"/>
      <c r="AX18" s="215"/>
      <c r="AY18" s="164" t="s">
        <v>191</v>
      </c>
      <c r="AZ18" s="161"/>
      <c r="BA18" s="215"/>
      <c r="BB18" s="164" t="s">
        <v>191</v>
      </c>
      <c r="BC18" s="161"/>
      <c r="BD18" s="161"/>
      <c r="BE18" s="218"/>
      <c r="BF18" s="164" t="s">
        <v>191</v>
      </c>
      <c r="BG18" s="161"/>
      <c r="BH18" s="202"/>
      <c r="BI18" s="164" t="s">
        <v>192</v>
      </c>
      <c r="BJ18" s="161"/>
      <c r="BK18" s="218"/>
      <c r="BL18" s="159" t="s">
        <v>578</v>
      </c>
      <c r="BM18" s="161"/>
      <c r="BN18" s="218"/>
      <c r="BO18" s="161"/>
      <c r="BP18" s="161"/>
      <c r="BQ18" s="215"/>
      <c r="BS18" s="161"/>
      <c r="BT18" s="161"/>
      <c r="BU18" s="215"/>
      <c r="BV18" s="159" t="s">
        <v>459</v>
      </c>
      <c r="BW18" s="161"/>
      <c r="BX18" s="161"/>
      <c r="BY18" s="215"/>
      <c r="BZ18" s="159" t="s">
        <v>505</v>
      </c>
      <c r="CA18" s="161"/>
      <c r="CB18" s="214"/>
      <c r="CC18" s="161"/>
      <c r="CD18" s="159" t="s">
        <v>450</v>
      </c>
      <c r="CE18" s="215"/>
      <c r="CF18" s="161"/>
      <c r="CG18" s="161"/>
      <c r="CH18" s="215"/>
      <c r="CJ18" s="161"/>
      <c r="CK18" s="161"/>
      <c r="CL18" s="224"/>
      <c r="CM18" s="165" t="s">
        <v>216</v>
      </c>
      <c r="CN18" s="159" t="s">
        <v>416</v>
      </c>
      <c r="CO18" s="159" t="s">
        <v>690</v>
      </c>
      <c r="CP18" s="215"/>
      <c r="CQ18" s="163" t="s">
        <v>208</v>
      </c>
      <c r="CS18" s="215"/>
      <c r="CT18" s="163" t="s">
        <v>208</v>
      </c>
      <c r="CU18" s="162"/>
      <c r="CV18" s="215"/>
      <c r="CW18" s="168"/>
      <c r="CX18" s="163" t="s">
        <v>208</v>
      </c>
      <c r="CY18" s="161"/>
      <c r="CZ18" s="161"/>
      <c r="DA18" s="223"/>
      <c r="DB18" s="163" t="s">
        <v>208</v>
      </c>
      <c r="DC18" s="161"/>
      <c r="DD18" s="215"/>
      <c r="DE18" s="163" t="s">
        <v>208</v>
      </c>
      <c r="DF18" s="161"/>
      <c r="DG18" s="218"/>
      <c r="DH18" s="163" t="s">
        <v>208</v>
      </c>
      <c r="DI18" s="159" t="s">
        <v>474</v>
      </c>
      <c r="DJ18" s="215"/>
      <c r="DK18" s="163" t="s">
        <v>209</v>
      </c>
      <c r="DL18" s="161"/>
      <c r="DM18" s="215"/>
      <c r="DN18" s="168"/>
      <c r="DO18" s="161"/>
      <c r="DQ18" s="215"/>
      <c r="DR18" s="161"/>
      <c r="DS18" s="161"/>
      <c r="DT18" s="214"/>
      <c r="DU18" s="166" t="s">
        <v>311</v>
      </c>
      <c r="DV18" s="161"/>
      <c r="DW18" s="218"/>
      <c r="DX18" s="166" t="s">
        <v>311</v>
      </c>
      <c r="DY18" s="161"/>
      <c r="DZ18" s="210"/>
      <c r="EA18" s="166" t="s">
        <v>311</v>
      </c>
      <c r="EB18" s="161"/>
      <c r="EC18" s="223"/>
      <c r="ED18" s="210"/>
      <c r="EE18" s="166" t="s">
        <v>311</v>
      </c>
      <c r="EF18" s="161"/>
      <c r="EG18" s="215"/>
      <c r="EH18" s="166" t="s">
        <v>311</v>
      </c>
      <c r="EI18" s="161"/>
      <c r="EJ18" s="210"/>
      <c r="EK18" s="166" t="s">
        <v>311</v>
      </c>
      <c r="EL18" s="161"/>
      <c r="EM18" s="223"/>
      <c r="EN18" s="202"/>
      <c r="EO18" s="166" t="s">
        <v>312</v>
      </c>
      <c r="EP18" s="161"/>
      <c r="EQ18" s="215"/>
      <c r="ER18" s="161"/>
      <c r="ES18" s="159" t="s">
        <v>490</v>
      </c>
      <c r="ET18" s="161"/>
      <c r="EU18" s="224"/>
      <c r="EV18" s="161"/>
      <c r="EW18" s="161"/>
      <c r="EX18" s="215"/>
      <c r="EY18" s="161"/>
      <c r="EZ18" s="161"/>
      <c r="FA18" s="215"/>
      <c r="FB18" s="202"/>
      <c r="FC18" s="161"/>
      <c r="FD18" s="161"/>
      <c r="FE18" s="215"/>
      <c r="FF18" s="161"/>
      <c r="FG18" s="161"/>
      <c r="FH18" s="218"/>
      <c r="FI18" s="158" t="s">
        <v>289</v>
      </c>
      <c r="FJ18" s="161"/>
      <c r="FK18" s="215"/>
      <c r="FL18" s="172"/>
      <c r="FM18" s="158" t="s">
        <v>289</v>
      </c>
      <c r="FN18" s="161"/>
      <c r="FO18" s="161"/>
      <c r="FP18" s="248"/>
      <c r="FQ18" s="158" t="s">
        <v>289</v>
      </c>
      <c r="FR18" s="161"/>
      <c r="FS18" s="210"/>
      <c r="FT18" s="158" t="s">
        <v>289</v>
      </c>
      <c r="FU18" s="161"/>
      <c r="FV18" s="161"/>
      <c r="FW18" s="215"/>
      <c r="FX18" s="172"/>
      <c r="FY18" s="158" t="s">
        <v>289</v>
      </c>
      <c r="FZ18" s="161"/>
      <c r="GA18" s="215"/>
      <c r="GB18" s="161"/>
      <c r="GC18" s="161"/>
      <c r="GD18" s="161"/>
      <c r="GE18" s="248"/>
      <c r="GF18" s="157" t="s">
        <v>457</v>
      </c>
      <c r="GG18" s="161"/>
      <c r="GH18" s="224"/>
      <c r="GI18" s="172"/>
      <c r="GJ18" s="161"/>
      <c r="GK18" s="161"/>
      <c r="GL18" s="215"/>
      <c r="GM18" s="165" t="s">
        <v>369</v>
      </c>
      <c r="GN18" s="158" t="s">
        <v>734</v>
      </c>
      <c r="GO18" s="215"/>
      <c r="GP18" s="202"/>
      <c r="GQ18" s="165" t="s">
        <v>369</v>
      </c>
      <c r="GR18" s="161"/>
      <c r="GS18" s="218"/>
      <c r="GT18" s="165" t="s">
        <v>369</v>
      </c>
      <c r="GU18" s="161"/>
      <c r="GV18" s="224"/>
      <c r="GW18" s="202"/>
      <c r="GX18" s="165" t="s">
        <v>369</v>
      </c>
      <c r="GY18" s="161"/>
      <c r="GZ18" s="210"/>
      <c r="HA18" s="165" t="s">
        <v>369</v>
      </c>
      <c r="HB18" s="161"/>
      <c r="HC18" s="218"/>
      <c r="HD18" s="165" t="s">
        <v>369</v>
      </c>
      <c r="HE18" s="159" t="s">
        <v>464</v>
      </c>
      <c r="HG18" s="215"/>
      <c r="HH18" s="165" t="s">
        <v>369</v>
      </c>
      <c r="HI18" s="161"/>
      <c r="HJ18" s="219"/>
      <c r="HK18" s="165" t="s">
        <v>683</v>
      </c>
      <c r="HL18" s="159" t="s">
        <v>417</v>
      </c>
      <c r="HM18" s="218"/>
      <c r="HN18" s="237"/>
      <c r="HO18" s="165" t="s">
        <v>683</v>
      </c>
      <c r="HP18" s="161"/>
      <c r="HQ18" s="214"/>
      <c r="HR18" s="165" t="s">
        <v>364</v>
      </c>
      <c r="HS18" s="159" t="s">
        <v>471</v>
      </c>
      <c r="HT18" s="215"/>
      <c r="HU18" s="165" t="s">
        <v>364</v>
      </c>
      <c r="HV18" s="161"/>
      <c r="HW18" s="219"/>
      <c r="HX18" s="165" t="s">
        <v>364</v>
      </c>
      <c r="HY18" s="161"/>
      <c r="HZ18" s="215"/>
      <c r="IA18" s="160" t="s">
        <v>354</v>
      </c>
      <c r="IB18" s="161"/>
      <c r="IC18" s="161"/>
      <c r="ID18" s="219"/>
      <c r="IE18" s="161"/>
      <c r="IF18" s="161"/>
      <c r="IG18" s="220"/>
      <c r="IH18" s="160" t="s">
        <v>542</v>
      </c>
      <c r="II18" s="161"/>
      <c r="IJ18" s="161"/>
      <c r="IK18" s="223"/>
      <c r="IL18" s="160" t="s">
        <v>543</v>
      </c>
      <c r="IM18" s="161"/>
      <c r="IN18" s="210"/>
      <c r="IO18" s="160" t="s">
        <v>543</v>
      </c>
      <c r="IP18" s="161"/>
      <c r="IQ18" s="210"/>
      <c r="IR18" s="160" t="s">
        <v>543</v>
      </c>
      <c r="IS18" s="161"/>
      <c r="IT18" s="248"/>
      <c r="IU18" s="172"/>
      <c r="IV18" s="165" t="s">
        <v>364</v>
      </c>
      <c r="IW18" s="161"/>
      <c r="IY18" s="160" t="s">
        <v>543</v>
      </c>
      <c r="IZ18" s="159" t="s">
        <v>496</v>
      </c>
      <c r="JA18" s="215"/>
      <c r="JB18" s="165" t="s">
        <v>364</v>
      </c>
      <c r="JC18" s="161"/>
      <c r="JD18" s="210"/>
    </row>
    <row r="19" spans="1:264" s="19" customFormat="1" ht="69" customHeight="1">
      <c r="A19" s="15" t="s">
        <v>12</v>
      </c>
      <c r="B19" s="85">
        <f t="shared" si="0"/>
        <v>15</v>
      </c>
      <c r="C19" s="16" t="s">
        <v>168</v>
      </c>
      <c r="D19" s="16" t="s">
        <v>42</v>
      </c>
      <c r="E19" s="102">
        <f t="shared" ref="E19:E49" si="8">COUNTIF(Z19:JD19,"ped*")</f>
        <v>6</v>
      </c>
      <c r="F19" s="74" t="s">
        <v>43</v>
      </c>
      <c r="G19" s="74" t="s">
        <v>13</v>
      </c>
      <c r="H19" s="74" t="s">
        <v>43</v>
      </c>
      <c r="I19" s="84">
        <f t="shared" si="1"/>
        <v>6</v>
      </c>
      <c r="J19" s="69" t="s">
        <v>14</v>
      </c>
      <c r="K19" s="69" t="s">
        <v>175</v>
      </c>
      <c r="L19" s="86">
        <f t="shared" ref="L19:L48" si="9">COUNTIF(Z19:JD19,"gin i poł*")</f>
        <v>7</v>
      </c>
      <c r="M19" s="17" t="s">
        <v>15</v>
      </c>
      <c r="N19" s="17" t="s">
        <v>174</v>
      </c>
      <c r="O19" s="87">
        <f t="shared" si="2"/>
        <v>7</v>
      </c>
      <c r="P19" s="18" t="s">
        <v>16</v>
      </c>
      <c r="Q19" s="103">
        <f t="shared" si="3"/>
        <v>15</v>
      </c>
      <c r="R19" s="18" t="s">
        <v>17</v>
      </c>
      <c r="S19" s="88">
        <f t="shared" si="4"/>
        <v>2</v>
      </c>
      <c r="T19" s="65" t="s">
        <v>18</v>
      </c>
      <c r="U19" s="65" t="s">
        <v>172</v>
      </c>
      <c r="V19" s="104">
        <f t="shared" ref="V19:V48" si="10">COUNTIF(Z19:JD19,"med. Rodz*")</f>
        <v>7</v>
      </c>
      <c r="W19" s="259"/>
      <c r="X19" s="257"/>
      <c r="Y19" s="100">
        <v>16</v>
      </c>
      <c r="Z19" s="160" t="s">
        <v>354</v>
      </c>
      <c r="AA19" s="161"/>
      <c r="AB19" s="215"/>
      <c r="AD19" s="161"/>
      <c r="AE19" s="215"/>
      <c r="AF19" s="159" t="s">
        <v>578</v>
      </c>
      <c r="AG19" s="161"/>
      <c r="AH19" s="214"/>
      <c r="AI19" s="159" t="s">
        <v>461</v>
      </c>
      <c r="AJ19" s="161"/>
      <c r="AK19" s="215"/>
      <c r="AL19" s="159" t="s">
        <v>467</v>
      </c>
      <c r="AM19" s="161"/>
      <c r="AN19" s="223"/>
      <c r="AO19" s="210"/>
      <c r="AP19" s="158" t="s">
        <v>290</v>
      </c>
      <c r="AQ19" s="159" t="s">
        <v>476</v>
      </c>
      <c r="AS19" s="158" t="s">
        <v>290</v>
      </c>
      <c r="AT19" s="161"/>
      <c r="AV19" s="158" t="s">
        <v>290</v>
      </c>
      <c r="AX19" s="215"/>
      <c r="AY19" s="158" t="s">
        <v>290</v>
      </c>
      <c r="AZ19" s="161"/>
      <c r="BA19" s="215"/>
      <c r="BB19" s="158" t="s">
        <v>290</v>
      </c>
      <c r="BC19" s="161"/>
      <c r="BD19" s="161"/>
      <c r="BE19" s="218"/>
      <c r="BF19" s="161"/>
      <c r="BG19" s="159" t="s">
        <v>473</v>
      </c>
      <c r="BH19" s="202"/>
      <c r="BI19" s="161"/>
      <c r="BJ19" s="161"/>
      <c r="BK19" s="218"/>
      <c r="BL19" s="161"/>
      <c r="BM19" s="161"/>
      <c r="BN19" s="218"/>
      <c r="BO19" s="161"/>
      <c r="BP19" s="161"/>
      <c r="BQ19" s="215"/>
      <c r="BR19" s="161"/>
      <c r="BS19" s="161"/>
      <c r="BT19" s="161"/>
      <c r="BU19" s="215"/>
      <c r="BV19" s="165" t="s">
        <v>216</v>
      </c>
      <c r="BW19" s="161"/>
      <c r="BX19" s="161"/>
      <c r="BY19" s="215"/>
      <c r="BZ19" s="159" t="s">
        <v>505</v>
      </c>
      <c r="CA19" s="161"/>
      <c r="CB19" s="214"/>
      <c r="CC19" s="159" t="s">
        <v>409</v>
      </c>
      <c r="CD19" s="161"/>
      <c r="CE19" s="215"/>
      <c r="CF19" s="161"/>
      <c r="CG19" s="161"/>
      <c r="CH19" s="215"/>
      <c r="CI19" s="161"/>
      <c r="CJ19" s="161"/>
      <c r="CK19" s="161"/>
      <c r="CL19" s="224"/>
      <c r="CM19" s="165" t="s">
        <v>455</v>
      </c>
      <c r="CN19" s="159" t="s">
        <v>416</v>
      </c>
      <c r="CO19" s="161"/>
      <c r="CP19" s="215"/>
      <c r="CQ19" s="165" t="s">
        <v>455</v>
      </c>
      <c r="CS19" s="215"/>
      <c r="CT19" s="165" t="s">
        <v>455</v>
      </c>
      <c r="CU19" s="159" t="s">
        <v>464</v>
      </c>
      <c r="CV19" s="215"/>
      <c r="CW19" s="168"/>
      <c r="CX19" s="165" t="s">
        <v>360</v>
      </c>
      <c r="CY19" s="161"/>
      <c r="CZ19" s="161"/>
      <c r="DA19" s="223"/>
      <c r="DB19" s="165" t="s">
        <v>360</v>
      </c>
      <c r="DC19" s="161"/>
      <c r="DD19" s="215"/>
      <c r="DE19" s="161"/>
      <c r="DF19" s="162"/>
      <c r="DG19" s="218"/>
      <c r="DH19" s="159" t="s">
        <v>459</v>
      </c>
      <c r="DI19" s="159" t="s">
        <v>450</v>
      </c>
      <c r="DJ19" s="215"/>
      <c r="DL19" s="161"/>
      <c r="DM19" s="215"/>
      <c r="DN19" s="168"/>
      <c r="DO19" s="163" t="s">
        <v>208</v>
      </c>
      <c r="DQ19" s="215"/>
      <c r="DR19" s="163" t="s">
        <v>208</v>
      </c>
      <c r="DS19" s="161"/>
      <c r="DT19" s="214"/>
      <c r="DU19" s="163" t="s">
        <v>208</v>
      </c>
      <c r="DV19" s="161"/>
      <c r="DW19" s="218"/>
      <c r="DX19" s="163" t="s">
        <v>208</v>
      </c>
      <c r="DY19" s="161"/>
      <c r="DZ19" s="210"/>
      <c r="EA19" s="163" t="s">
        <v>208</v>
      </c>
      <c r="EB19" s="161"/>
      <c r="EC19" s="223"/>
      <c r="ED19" s="210"/>
      <c r="EE19" s="163" t="s">
        <v>208</v>
      </c>
      <c r="EF19" s="161"/>
      <c r="EG19" s="215"/>
      <c r="EH19" s="163" t="s">
        <v>209</v>
      </c>
      <c r="EI19" s="161"/>
      <c r="EJ19" s="210"/>
      <c r="EK19" s="161"/>
      <c r="EL19" s="161"/>
      <c r="EM19" s="223"/>
      <c r="EN19" s="202"/>
      <c r="EO19" s="160" t="s">
        <v>542</v>
      </c>
      <c r="EP19" s="161"/>
      <c r="EQ19" s="215"/>
      <c r="ER19" s="160" t="s">
        <v>543</v>
      </c>
      <c r="ES19" s="159" t="s">
        <v>491</v>
      </c>
      <c r="ET19" s="161"/>
      <c r="EU19" s="224"/>
      <c r="EV19" s="160" t="s">
        <v>543</v>
      </c>
      <c r="EW19" s="161"/>
      <c r="EX19" s="215"/>
      <c r="EY19" s="157" t="s">
        <v>457</v>
      </c>
      <c r="EZ19" s="161"/>
      <c r="FA19" s="215"/>
      <c r="FB19" s="202"/>
      <c r="FC19" s="160" t="s">
        <v>543</v>
      </c>
      <c r="FD19" s="161"/>
      <c r="FE19" s="215"/>
      <c r="FF19" s="160" t="s">
        <v>543</v>
      </c>
      <c r="FG19" s="161"/>
      <c r="FH19" s="218"/>
      <c r="FI19" s="164" t="s">
        <v>183</v>
      </c>
      <c r="FJ19" s="161"/>
      <c r="FK19" s="215"/>
      <c r="FL19" s="172"/>
      <c r="FM19" s="164" t="s">
        <v>183</v>
      </c>
      <c r="FN19" s="161"/>
      <c r="FO19" s="161"/>
      <c r="FP19" s="248"/>
      <c r="FQ19" s="164" t="s">
        <v>183</v>
      </c>
      <c r="FR19" s="161"/>
      <c r="FS19" s="210"/>
      <c r="FT19" s="164" t="s">
        <v>183</v>
      </c>
      <c r="FU19" s="161"/>
      <c r="FV19" s="161"/>
      <c r="FW19" s="215"/>
      <c r="FX19" s="172"/>
      <c r="FY19" s="164" t="s">
        <v>183</v>
      </c>
      <c r="FZ19" s="161"/>
      <c r="GA19" s="215"/>
      <c r="GB19" s="164" t="s">
        <v>183</v>
      </c>
      <c r="GC19" s="161"/>
      <c r="GD19" s="161"/>
      <c r="GE19" s="248"/>
      <c r="GG19" s="161"/>
      <c r="GH19" s="224"/>
      <c r="GI19" s="172"/>
      <c r="GJ19" s="164" t="s">
        <v>182</v>
      </c>
      <c r="GL19" s="215"/>
      <c r="GM19" s="161"/>
      <c r="GN19" s="159" t="s">
        <v>690</v>
      </c>
      <c r="GO19" s="215"/>
      <c r="GP19" s="202"/>
      <c r="GQ19" s="166" t="s">
        <v>318</v>
      </c>
      <c r="GR19" s="161"/>
      <c r="GS19" s="218"/>
      <c r="GT19" s="166" t="s">
        <v>318</v>
      </c>
      <c r="GV19" s="224"/>
      <c r="GW19" s="202"/>
      <c r="GX19" s="166" t="s">
        <v>318</v>
      </c>
      <c r="GY19" s="161"/>
      <c r="GZ19" s="210"/>
      <c r="HA19" s="166" t="s">
        <v>318</v>
      </c>
      <c r="HB19" s="161"/>
      <c r="HC19" s="218"/>
      <c r="HD19" s="166" t="s">
        <v>318</v>
      </c>
      <c r="HG19" s="215"/>
      <c r="HH19" s="166" t="s">
        <v>318</v>
      </c>
      <c r="HI19" s="161"/>
      <c r="HJ19" s="219"/>
      <c r="HK19" s="166" t="s">
        <v>319</v>
      </c>
      <c r="HL19" s="159" t="s">
        <v>417</v>
      </c>
      <c r="HM19" s="218"/>
      <c r="HN19" s="237"/>
      <c r="HO19" s="161" t="s">
        <v>166</v>
      </c>
      <c r="HP19" s="167"/>
      <c r="HQ19" s="214"/>
      <c r="HR19" s="158" t="s">
        <v>745</v>
      </c>
      <c r="HT19" s="215"/>
      <c r="HV19" s="161"/>
      <c r="HW19" s="219"/>
      <c r="HZ19" s="215"/>
      <c r="IA19" s="165" t="s">
        <v>373</v>
      </c>
      <c r="IB19" s="161"/>
      <c r="IC19" s="161"/>
      <c r="ID19" s="219"/>
      <c r="IE19" s="165" t="s">
        <v>373</v>
      </c>
      <c r="IF19" s="161"/>
      <c r="IG19" s="220"/>
      <c r="IH19" s="165" t="s">
        <v>373</v>
      </c>
      <c r="II19" s="161"/>
      <c r="IJ19" s="161"/>
      <c r="IK19" s="223"/>
      <c r="IL19" s="165" t="s">
        <v>373</v>
      </c>
      <c r="IM19" s="161"/>
      <c r="IN19" s="210"/>
      <c r="IO19" s="165" t="s">
        <v>373</v>
      </c>
      <c r="IP19" s="161"/>
      <c r="IQ19" s="210"/>
      <c r="IR19" s="165" t="s">
        <v>373</v>
      </c>
      <c r="IS19" s="161"/>
      <c r="IT19" s="248"/>
      <c r="IU19" s="172"/>
      <c r="IV19" s="165" t="s">
        <v>373</v>
      </c>
      <c r="IW19" s="159" t="s">
        <v>472</v>
      </c>
      <c r="IY19" s="165" t="s">
        <v>682</v>
      </c>
      <c r="IZ19" s="159" t="s">
        <v>496</v>
      </c>
      <c r="JA19" s="215"/>
      <c r="JB19" s="165" t="s">
        <v>682</v>
      </c>
      <c r="JC19" s="161"/>
      <c r="JD19" s="210"/>
    </row>
    <row r="20" spans="1:264" s="19" customFormat="1" ht="69" customHeight="1">
      <c r="A20" s="15" t="s">
        <v>12</v>
      </c>
      <c r="B20" s="85">
        <f t="shared" si="0"/>
        <v>15</v>
      </c>
      <c r="C20" s="16" t="s">
        <v>168</v>
      </c>
      <c r="D20" s="16" t="s">
        <v>42</v>
      </c>
      <c r="E20" s="102">
        <f t="shared" si="8"/>
        <v>6</v>
      </c>
      <c r="F20" s="74" t="s">
        <v>43</v>
      </c>
      <c r="G20" s="74" t="s">
        <v>13</v>
      </c>
      <c r="H20" s="74" t="s">
        <v>43</v>
      </c>
      <c r="I20" s="84">
        <f t="shared" si="1"/>
        <v>6</v>
      </c>
      <c r="J20" s="69" t="s">
        <v>14</v>
      </c>
      <c r="K20" s="69" t="s">
        <v>175</v>
      </c>
      <c r="L20" s="86">
        <f t="shared" si="9"/>
        <v>7</v>
      </c>
      <c r="M20" s="17" t="s">
        <v>15</v>
      </c>
      <c r="N20" s="17" t="s">
        <v>174</v>
      </c>
      <c r="O20" s="87">
        <f t="shared" si="2"/>
        <v>7</v>
      </c>
      <c r="P20" s="18" t="s">
        <v>16</v>
      </c>
      <c r="Q20" s="103">
        <f t="shared" si="3"/>
        <v>15</v>
      </c>
      <c r="R20" s="18" t="s">
        <v>17</v>
      </c>
      <c r="S20" s="88">
        <f t="shared" si="4"/>
        <v>2</v>
      </c>
      <c r="T20" s="65" t="s">
        <v>18</v>
      </c>
      <c r="U20" s="65" t="s">
        <v>172</v>
      </c>
      <c r="V20" s="104">
        <f t="shared" si="10"/>
        <v>7</v>
      </c>
      <c r="W20" s="259"/>
      <c r="X20" s="257"/>
      <c r="Y20" s="100">
        <v>17</v>
      </c>
      <c r="Z20" s="158" t="s">
        <v>290</v>
      </c>
      <c r="AA20" s="161"/>
      <c r="AB20" s="215"/>
      <c r="AC20" s="158" t="s">
        <v>290</v>
      </c>
      <c r="AD20" s="161"/>
      <c r="AE20" s="215"/>
      <c r="AF20" s="158" t="s">
        <v>290</v>
      </c>
      <c r="AG20" s="161"/>
      <c r="AH20" s="214"/>
      <c r="AI20" s="158" t="s">
        <v>290</v>
      </c>
      <c r="AJ20" s="161"/>
      <c r="AK20" s="215"/>
      <c r="AL20" s="158" t="s">
        <v>290</v>
      </c>
      <c r="AM20" s="161"/>
      <c r="AN20" s="223"/>
      <c r="AO20" s="210"/>
      <c r="AP20" s="165" t="s">
        <v>372</v>
      </c>
      <c r="AQ20" s="161"/>
      <c r="AS20" s="165" t="s">
        <v>372</v>
      </c>
      <c r="AT20" s="161"/>
      <c r="AV20" s="165" t="s">
        <v>372</v>
      </c>
      <c r="AX20" s="215"/>
      <c r="AY20" s="165" t="s">
        <v>372</v>
      </c>
      <c r="AZ20" s="161"/>
      <c r="BA20" s="215"/>
      <c r="BB20" s="165" t="s">
        <v>372</v>
      </c>
      <c r="BC20" s="161"/>
      <c r="BD20" s="161"/>
      <c r="BE20" s="218"/>
      <c r="BF20" s="165" t="s">
        <v>372</v>
      </c>
      <c r="BG20" s="161"/>
      <c r="BH20" s="202"/>
      <c r="BI20" s="165" t="s">
        <v>372</v>
      </c>
      <c r="BJ20" s="161"/>
      <c r="BK20" s="218"/>
      <c r="BL20" s="165" t="s">
        <v>684</v>
      </c>
      <c r="BM20" s="161"/>
      <c r="BN20" s="218"/>
      <c r="BO20" s="165" t="s">
        <v>684</v>
      </c>
      <c r="BP20" s="161"/>
      <c r="BQ20" s="215"/>
      <c r="BR20" s="163" t="s">
        <v>202</v>
      </c>
      <c r="BS20" s="161"/>
      <c r="BT20" s="161"/>
      <c r="BU20" s="215"/>
      <c r="BV20" s="163" t="s">
        <v>202</v>
      </c>
      <c r="BW20" s="161"/>
      <c r="BX20" s="161"/>
      <c r="BY20" s="215"/>
      <c r="BZ20" s="163" t="s">
        <v>202</v>
      </c>
      <c r="CA20" s="161"/>
      <c r="CB20" s="214"/>
      <c r="CD20" s="159" t="s">
        <v>474</v>
      </c>
      <c r="CE20" s="215"/>
      <c r="CF20" s="163" t="s">
        <v>202</v>
      </c>
      <c r="CG20" s="161"/>
      <c r="CH20" s="215"/>
      <c r="CI20" s="163" t="s">
        <v>202</v>
      </c>
      <c r="CJ20" s="161"/>
      <c r="CK20" s="161"/>
      <c r="CL20" s="224"/>
      <c r="CM20" s="163" t="s">
        <v>203</v>
      </c>
      <c r="CN20" s="159" t="s">
        <v>399</v>
      </c>
      <c r="CO20" s="161"/>
      <c r="CP20" s="215"/>
      <c r="CQ20" s="163" t="s">
        <v>202</v>
      </c>
      <c r="CR20" s="161"/>
      <c r="CS20" s="215"/>
      <c r="CT20" s="157" t="s">
        <v>457</v>
      </c>
      <c r="CU20" s="159" t="s">
        <v>464</v>
      </c>
      <c r="CV20" s="215"/>
      <c r="CW20" s="168"/>
      <c r="CX20" s="161"/>
      <c r="CY20" s="161"/>
      <c r="CZ20" s="161"/>
      <c r="DA20" s="223"/>
      <c r="DB20" s="160" t="s">
        <v>354</v>
      </c>
      <c r="DC20" s="159" t="s">
        <v>475</v>
      </c>
      <c r="DD20" s="215"/>
      <c r="DE20" s="161"/>
      <c r="DF20" s="161"/>
      <c r="DG20" s="218"/>
      <c r="DI20" s="159" t="s">
        <v>450</v>
      </c>
      <c r="DJ20" s="215"/>
      <c r="DL20" s="161"/>
      <c r="DM20" s="215"/>
      <c r="DN20" s="168"/>
      <c r="DO20" s="164" t="s">
        <v>438</v>
      </c>
      <c r="DP20" s="159" t="s">
        <v>398</v>
      </c>
      <c r="DQ20" s="215"/>
      <c r="DR20" s="164" t="s">
        <v>438</v>
      </c>
      <c r="DS20" s="161"/>
      <c r="DT20" s="214"/>
      <c r="DU20" s="164" t="s">
        <v>438</v>
      </c>
      <c r="DV20" s="161"/>
      <c r="DW20" s="218"/>
      <c r="DX20" s="159" t="s">
        <v>462</v>
      </c>
      <c r="DY20" s="161"/>
      <c r="DZ20" s="210"/>
      <c r="EB20" s="161"/>
      <c r="EC20" s="223"/>
      <c r="ED20" s="210"/>
      <c r="EE20" s="165" t="s">
        <v>216</v>
      </c>
      <c r="EF20" s="159" t="s">
        <v>397</v>
      </c>
      <c r="EG20" s="215"/>
      <c r="EI20" s="161"/>
      <c r="EJ20" s="210"/>
      <c r="EK20" s="159" t="s">
        <v>449</v>
      </c>
      <c r="EL20" s="161"/>
      <c r="EM20" s="223"/>
      <c r="EN20" s="202"/>
      <c r="EO20" s="161"/>
      <c r="EP20" s="161"/>
      <c r="EQ20" s="215"/>
      <c r="ER20" s="161"/>
      <c r="ES20" s="161"/>
      <c r="ET20" s="161"/>
      <c r="EU20" s="224"/>
      <c r="EV20" s="161"/>
      <c r="EW20" s="161"/>
      <c r="EX20" s="215"/>
      <c r="EY20" s="161"/>
      <c r="EZ20" s="161"/>
      <c r="FA20" s="215"/>
      <c r="FB20" s="202"/>
      <c r="FC20" s="161"/>
      <c r="FD20" s="161"/>
      <c r="FE20" s="215"/>
      <c r="FF20" s="161"/>
      <c r="FG20" s="161"/>
      <c r="FH20" s="218"/>
      <c r="FI20" s="160" t="s">
        <v>275</v>
      </c>
      <c r="FJ20" s="159" t="s">
        <v>490</v>
      </c>
      <c r="FK20" s="215"/>
      <c r="FL20" s="172"/>
      <c r="FM20" s="160" t="s">
        <v>275</v>
      </c>
      <c r="FN20" s="161"/>
      <c r="FO20" s="161"/>
      <c r="FP20" s="248"/>
      <c r="FQ20" s="166" t="s">
        <v>318</v>
      </c>
      <c r="FR20" s="161"/>
      <c r="FS20" s="210"/>
      <c r="FT20" s="166" t="s">
        <v>318</v>
      </c>
      <c r="FU20" s="161"/>
      <c r="FV20" s="161"/>
      <c r="FW20" s="215"/>
      <c r="FX20" s="172"/>
      <c r="FY20" s="166" t="s">
        <v>318</v>
      </c>
      <c r="FZ20" s="161"/>
      <c r="GA20" s="215"/>
      <c r="GB20" s="166" t="s">
        <v>318</v>
      </c>
      <c r="GC20" s="161"/>
      <c r="GD20" s="161"/>
      <c r="GE20" s="248"/>
      <c r="GF20" s="166" t="s">
        <v>318</v>
      </c>
      <c r="GG20" s="161"/>
      <c r="GH20" s="224"/>
      <c r="GI20" s="172"/>
      <c r="GJ20" s="166" t="s">
        <v>318</v>
      </c>
      <c r="GL20" s="215"/>
      <c r="GM20" s="166" t="s">
        <v>319</v>
      </c>
      <c r="GN20" s="159" t="s">
        <v>691</v>
      </c>
      <c r="GO20" s="215"/>
      <c r="GP20" s="202"/>
      <c r="GQ20" s="160" t="s">
        <v>274</v>
      </c>
      <c r="GR20" s="161"/>
      <c r="GS20" s="218"/>
      <c r="GT20" s="160" t="s">
        <v>275</v>
      </c>
      <c r="GV20" s="224"/>
      <c r="GW20" s="202"/>
      <c r="GX20" s="160" t="s">
        <v>275</v>
      </c>
      <c r="GY20" s="161"/>
      <c r="GZ20" s="210"/>
      <c r="HA20" s="164" t="s">
        <v>438</v>
      </c>
      <c r="HB20" s="161"/>
      <c r="HC20" s="218"/>
      <c r="HD20" s="164" t="s">
        <v>439</v>
      </c>
      <c r="HG20" s="215"/>
      <c r="HI20" s="161"/>
      <c r="HJ20" s="219"/>
      <c r="HK20" s="164" t="s">
        <v>438</v>
      </c>
      <c r="HL20" s="161"/>
      <c r="HM20" s="218"/>
      <c r="HN20" s="237"/>
      <c r="HO20" s="164" t="s">
        <v>438</v>
      </c>
      <c r="HP20" s="167"/>
      <c r="HQ20" s="214"/>
      <c r="HR20" s="159" t="s">
        <v>468</v>
      </c>
      <c r="HT20" s="215"/>
      <c r="HU20" s="161"/>
      <c r="HV20" s="161"/>
      <c r="HW20" s="219"/>
      <c r="HX20" s="161"/>
      <c r="HY20" s="158" t="s">
        <v>734</v>
      </c>
      <c r="HZ20" s="215"/>
      <c r="IA20" s="165" t="s">
        <v>742</v>
      </c>
      <c r="IB20" s="157" t="s">
        <v>736</v>
      </c>
      <c r="IC20" s="161"/>
      <c r="ID20" s="219"/>
      <c r="IE20" s="165" t="s">
        <v>743</v>
      </c>
      <c r="IF20" s="161"/>
      <c r="IG20" s="220"/>
      <c r="IH20" s="165" t="s">
        <v>743</v>
      </c>
      <c r="II20" s="161"/>
      <c r="IJ20" s="161"/>
      <c r="IK20" s="223"/>
      <c r="IL20" s="165" t="s">
        <v>743</v>
      </c>
      <c r="IM20" s="161"/>
      <c r="IN20" s="210"/>
      <c r="IO20" s="165" t="s">
        <v>456</v>
      </c>
      <c r="IP20" s="161"/>
      <c r="IQ20" s="210"/>
      <c r="IR20" s="159" t="s">
        <v>409</v>
      </c>
      <c r="IS20" s="161"/>
      <c r="IT20" s="248"/>
      <c r="IU20" s="172"/>
      <c r="IV20" s="161"/>
      <c r="IW20" s="159" t="s">
        <v>472</v>
      </c>
      <c r="IZ20" s="159" t="s">
        <v>496</v>
      </c>
      <c r="JA20" s="215"/>
      <c r="JB20" s="161"/>
      <c r="JC20" s="161"/>
      <c r="JD20" s="210"/>
    </row>
    <row r="21" spans="1:264" s="19" customFormat="1" ht="69" customHeight="1">
      <c r="A21" s="15" t="s">
        <v>12</v>
      </c>
      <c r="B21" s="85">
        <f t="shared" si="0"/>
        <v>15</v>
      </c>
      <c r="C21" s="16" t="s">
        <v>168</v>
      </c>
      <c r="D21" s="16" t="s">
        <v>42</v>
      </c>
      <c r="E21" s="102">
        <f t="shared" si="8"/>
        <v>6</v>
      </c>
      <c r="F21" s="74" t="s">
        <v>43</v>
      </c>
      <c r="G21" s="74" t="s">
        <v>13</v>
      </c>
      <c r="H21" s="74" t="s">
        <v>43</v>
      </c>
      <c r="I21" s="84">
        <f t="shared" si="1"/>
        <v>6</v>
      </c>
      <c r="J21" s="69" t="s">
        <v>14</v>
      </c>
      <c r="K21" s="69" t="s">
        <v>175</v>
      </c>
      <c r="L21" s="86">
        <f t="shared" si="9"/>
        <v>7</v>
      </c>
      <c r="M21" s="17" t="s">
        <v>15</v>
      </c>
      <c r="N21" s="17" t="s">
        <v>174</v>
      </c>
      <c r="O21" s="87">
        <f t="shared" si="2"/>
        <v>7</v>
      </c>
      <c r="P21" s="18" t="s">
        <v>16</v>
      </c>
      <c r="Q21" s="103">
        <f t="shared" si="3"/>
        <v>15</v>
      </c>
      <c r="R21" s="18" t="s">
        <v>17</v>
      </c>
      <c r="S21" s="88">
        <f t="shared" si="4"/>
        <v>2</v>
      </c>
      <c r="T21" s="65" t="s">
        <v>18</v>
      </c>
      <c r="U21" s="65" t="s">
        <v>172</v>
      </c>
      <c r="V21" s="104">
        <f t="shared" si="10"/>
        <v>7</v>
      </c>
      <c r="W21" s="259"/>
      <c r="X21" s="257"/>
      <c r="Y21" s="100">
        <v>18</v>
      </c>
      <c r="Z21" s="164" t="s">
        <v>187</v>
      </c>
      <c r="AA21" s="161"/>
      <c r="AB21" s="215"/>
      <c r="AD21" s="161"/>
      <c r="AE21" s="215"/>
      <c r="AF21" s="159" t="s">
        <v>578</v>
      </c>
      <c r="AG21" s="161"/>
      <c r="AH21" s="214"/>
      <c r="AI21" s="164" t="s">
        <v>187</v>
      </c>
      <c r="AJ21" s="161"/>
      <c r="AK21" s="215"/>
      <c r="AL21" s="164" t="s">
        <v>187</v>
      </c>
      <c r="AM21" s="161"/>
      <c r="AN21" s="223"/>
      <c r="AO21" s="210"/>
      <c r="AP21" s="164" t="s">
        <v>187</v>
      </c>
      <c r="AQ21" s="161"/>
      <c r="AT21" s="161"/>
      <c r="AV21" s="161"/>
      <c r="AW21" s="161"/>
      <c r="AX21" s="215"/>
      <c r="AY21" s="164" t="s">
        <v>188</v>
      </c>
      <c r="AZ21" s="161"/>
      <c r="BA21" s="215"/>
      <c r="BB21" s="158" t="s">
        <v>412</v>
      </c>
      <c r="BC21" s="161"/>
      <c r="BD21" s="161"/>
      <c r="BE21" s="218"/>
      <c r="BF21" s="158" t="s">
        <v>412</v>
      </c>
      <c r="BG21" s="161"/>
      <c r="BH21" s="202"/>
      <c r="BI21" s="158" t="s">
        <v>412</v>
      </c>
      <c r="BJ21" s="161"/>
      <c r="BK21" s="218"/>
      <c r="BL21" s="158" t="s">
        <v>412</v>
      </c>
      <c r="BM21" s="161"/>
      <c r="BN21" s="218"/>
      <c r="BO21" s="158" t="s">
        <v>412</v>
      </c>
      <c r="BP21" s="161"/>
      <c r="BQ21" s="215"/>
      <c r="BR21" s="165" t="s">
        <v>373</v>
      </c>
      <c r="BS21" s="161"/>
      <c r="BT21" s="161"/>
      <c r="BU21" s="215"/>
      <c r="BV21" s="165" t="s">
        <v>373</v>
      </c>
      <c r="BW21" s="161"/>
      <c r="BX21" s="161"/>
      <c r="BY21" s="215"/>
      <c r="BZ21" s="165" t="s">
        <v>373</v>
      </c>
      <c r="CA21" s="161"/>
      <c r="CB21" s="214"/>
      <c r="CC21" s="165" t="s">
        <v>373</v>
      </c>
      <c r="CD21" s="159" t="s">
        <v>473</v>
      </c>
      <c r="CE21" s="215"/>
      <c r="CF21" s="165" t="s">
        <v>373</v>
      </c>
      <c r="CG21" s="161"/>
      <c r="CH21" s="215"/>
      <c r="CI21" s="165" t="s">
        <v>373</v>
      </c>
      <c r="CJ21" s="161"/>
      <c r="CK21" s="161"/>
      <c r="CL21" s="224"/>
      <c r="CM21" s="165" t="s">
        <v>373</v>
      </c>
      <c r="CN21" s="159" t="s">
        <v>399</v>
      </c>
      <c r="CO21" s="159" t="s">
        <v>691</v>
      </c>
      <c r="CP21" s="215"/>
      <c r="CQ21" s="165" t="s">
        <v>682</v>
      </c>
      <c r="CS21" s="215"/>
      <c r="CT21" s="165" t="s">
        <v>682</v>
      </c>
      <c r="CV21" s="215"/>
      <c r="CW21" s="168"/>
      <c r="CX21" s="166" t="s">
        <v>328</v>
      </c>
      <c r="CY21" s="161"/>
      <c r="CZ21" s="161"/>
      <c r="DA21" s="223"/>
      <c r="DB21" s="166" t="s">
        <v>328</v>
      </c>
      <c r="DC21" s="159" t="s">
        <v>475</v>
      </c>
      <c r="DD21" s="215"/>
      <c r="DE21" s="166" t="s">
        <v>328</v>
      </c>
      <c r="DF21" s="161"/>
      <c r="DG21" s="218"/>
      <c r="DH21" s="166" t="s">
        <v>328</v>
      </c>
      <c r="DI21" s="159" t="s">
        <v>450</v>
      </c>
      <c r="DJ21" s="215"/>
      <c r="DK21" s="166" t="s">
        <v>328</v>
      </c>
      <c r="DL21" s="161"/>
      <c r="DM21" s="215"/>
      <c r="DN21" s="168"/>
      <c r="DO21" s="166" t="s">
        <v>328</v>
      </c>
      <c r="DP21" s="159" t="s">
        <v>398</v>
      </c>
      <c r="DQ21" s="215"/>
      <c r="DR21" s="166" t="s">
        <v>329</v>
      </c>
      <c r="DS21" s="161"/>
      <c r="DT21" s="214"/>
      <c r="DU21" s="160" t="s">
        <v>276</v>
      </c>
      <c r="DV21" s="161"/>
      <c r="DW21" s="218"/>
      <c r="DX21" s="160" t="s">
        <v>275</v>
      </c>
      <c r="DY21" s="161"/>
      <c r="DZ21" s="210"/>
      <c r="EA21" s="160" t="s">
        <v>275</v>
      </c>
      <c r="EB21" s="161"/>
      <c r="EC21" s="223"/>
      <c r="ED21" s="210"/>
      <c r="EE21" s="160" t="s">
        <v>275</v>
      </c>
      <c r="EF21" s="159" t="s">
        <v>397</v>
      </c>
      <c r="EG21" s="215"/>
      <c r="EH21" s="157" t="s">
        <v>457</v>
      </c>
      <c r="EI21" s="161"/>
      <c r="EJ21" s="210"/>
      <c r="EK21" s="160" t="s">
        <v>275</v>
      </c>
      <c r="EL21" s="161"/>
      <c r="EM21" s="223"/>
      <c r="EN21" s="202"/>
      <c r="EO21" s="164" t="s">
        <v>187</v>
      </c>
      <c r="EP21" s="161"/>
      <c r="EQ21" s="215"/>
      <c r="ER21" s="161"/>
      <c r="ES21" s="161"/>
      <c r="ET21" s="161"/>
      <c r="EU21" s="224"/>
      <c r="EV21" s="164" t="s">
        <v>187</v>
      </c>
      <c r="EW21" s="161"/>
      <c r="EX21" s="215"/>
      <c r="EY21" s="161"/>
      <c r="EZ21" s="161"/>
      <c r="FA21" s="215"/>
      <c r="FB21" s="202"/>
      <c r="FC21" s="165" t="s">
        <v>364</v>
      </c>
      <c r="FD21" s="161"/>
      <c r="FE21" s="215"/>
      <c r="FF21" s="165" t="s">
        <v>364</v>
      </c>
      <c r="FG21" s="161"/>
      <c r="FH21" s="218"/>
      <c r="FI21" s="165" t="s">
        <v>364</v>
      </c>
      <c r="FJ21" s="159" t="s">
        <v>490</v>
      </c>
      <c r="FK21" s="215"/>
      <c r="FL21" s="172"/>
      <c r="FM21" s="165" t="s">
        <v>364</v>
      </c>
      <c r="FN21" s="161"/>
      <c r="FO21" s="161"/>
      <c r="FP21" s="248"/>
      <c r="FQ21" s="165" t="s">
        <v>364</v>
      </c>
      <c r="FR21" s="161"/>
      <c r="FS21" s="210"/>
      <c r="FT21" s="158" t="s">
        <v>735</v>
      </c>
      <c r="FU21" s="159" t="s">
        <v>464</v>
      </c>
      <c r="FV21" s="161"/>
      <c r="FW21" s="215"/>
      <c r="FX21" s="172"/>
      <c r="FY21" s="159" t="s">
        <v>460</v>
      </c>
      <c r="FZ21" s="161"/>
      <c r="GA21" s="215"/>
      <c r="GB21" s="159" t="s">
        <v>468</v>
      </c>
      <c r="GC21" s="161"/>
      <c r="GD21" s="161"/>
      <c r="GE21" s="248"/>
      <c r="GF21" s="161"/>
      <c r="GG21" s="161"/>
      <c r="GH21" s="224"/>
      <c r="GI21" s="172"/>
      <c r="GJ21" s="161"/>
      <c r="GK21" s="159" t="s">
        <v>471</v>
      </c>
      <c r="GL21" s="215"/>
      <c r="GM21" s="159" t="s">
        <v>409</v>
      </c>
      <c r="GO21" s="215"/>
      <c r="GP21" s="202"/>
      <c r="GQ21" s="161"/>
      <c r="GR21" s="161"/>
      <c r="GS21" s="218"/>
      <c r="GT21" s="161"/>
      <c r="GU21" s="161"/>
      <c r="GV21" s="224"/>
      <c r="GW21" s="202"/>
      <c r="GX21" s="165" t="s">
        <v>216</v>
      </c>
      <c r="GY21" s="161"/>
      <c r="GZ21" s="210"/>
      <c r="HA21" s="161" t="s">
        <v>166</v>
      </c>
      <c r="HB21" s="161"/>
      <c r="HC21" s="218"/>
      <c r="HD21" s="162"/>
      <c r="HG21" s="215"/>
      <c r="HH21" s="162"/>
      <c r="HI21" s="161"/>
      <c r="HJ21" s="219"/>
      <c r="HK21" s="160" t="s">
        <v>354</v>
      </c>
      <c r="HL21" s="161"/>
      <c r="HM21" s="218"/>
      <c r="HN21" s="237"/>
      <c r="HO21" s="162"/>
      <c r="HP21" s="161"/>
      <c r="HQ21" s="214"/>
      <c r="HR21" s="161"/>
      <c r="HT21" s="215"/>
      <c r="HU21" s="161"/>
      <c r="HV21" s="161"/>
      <c r="HW21" s="219"/>
      <c r="HX21" s="161"/>
      <c r="HY21" s="161"/>
      <c r="HZ21" s="215"/>
      <c r="IA21" s="157" t="s">
        <v>458</v>
      </c>
      <c r="IB21" s="161"/>
      <c r="IC21" s="161"/>
      <c r="ID21" s="219"/>
      <c r="IF21" s="161"/>
      <c r="IG21" s="220"/>
      <c r="IH21" s="163" t="s">
        <v>443</v>
      </c>
      <c r="II21" s="161"/>
      <c r="IJ21" s="161"/>
      <c r="IK21" s="223"/>
      <c r="IL21" s="163" t="s">
        <v>208</v>
      </c>
      <c r="IM21" s="161"/>
      <c r="IN21" s="210"/>
      <c r="IO21" s="163" t="s">
        <v>443</v>
      </c>
      <c r="IP21" s="161"/>
      <c r="IQ21" s="210"/>
      <c r="IR21" s="163" t="s">
        <v>443</v>
      </c>
      <c r="IS21" s="161"/>
      <c r="IT21" s="248"/>
      <c r="IU21" s="172"/>
      <c r="IV21" s="163" t="s">
        <v>208</v>
      </c>
      <c r="IW21" s="161"/>
      <c r="IY21" s="163" t="s">
        <v>444</v>
      </c>
      <c r="IZ21" s="159" t="s">
        <v>496</v>
      </c>
      <c r="JA21" s="215"/>
      <c r="JB21" s="163" t="s">
        <v>208</v>
      </c>
      <c r="JC21" s="161"/>
      <c r="JD21" s="210"/>
    </row>
    <row r="22" spans="1:264" s="19" customFormat="1" ht="69" customHeight="1">
      <c r="A22" s="15" t="s">
        <v>12</v>
      </c>
      <c r="B22" s="85">
        <f t="shared" si="0"/>
        <v>15</v>
      </c>
      <c r="C22" s="16" t="s">
        <v>168</v>
      </c>
      <c r="D22" s="16" t="s">
        <v>42</v>
      </c>
      <c r="E22" s="102">
        <f t="shared" si="8"/>
        <v>6</v>
      </c>
      <c r="F22" s="74" t="s">
        <v>43</v>
      </c>
      <c r="G22" s="74" t="s">
        <v>13</v>
      </c>
      <c r="H22" s="74" t="s">
        <v>43</v>
      </c>
      <c r="I22" s="84">
        <f t="shared" si="1"/>
        <v>6</v>
      </c>
      <c r="J22" s="69" t="s">
        <v>14</v>
      </c>
      <c r="K22" s="69" t="s">
        <v>175</v>
      </c>
      <c r="L22" s="86">
        <f t="shared" si="9"/>
        <v>7</v>
      </c>
      <c r="M22" s="17" t="s">
        <v>15</v>
      </c>
      <c r="N22" s="17" t="s">
        <v>174</v>
      </c>
      <c r="O22" s="87">
        <f t="shared" si="2"/>
        <v>7</v>
      </c>
      <c r="P22" s="18" t="s">
        <v>16</v>
      </c>
      <c r="Q22" s="103">
        <f t="shared" si="3"/>
        <v>15</v>
      </c>
      <c r="R22" s="18" t="s">
        <v>17</v>
      </c>
      <c r="S22" s="88">
        <f t="shared" si="4"/>
        <v>2</v>
      </c>
      <c r="T22" s="65" t="s">
        <v>18</v>
      </c>
      <c r="U22" s="65" t="s">
        <v>172</v>
      </c>
      <c r="V22" s="104">
        <f t="shared" si="10"/>
        <v>7</v>
      </c>
      <c r="W22" s="259"/>
      <c r="X22" s="257"/>
      <c r="Y22" s="100">
        <v>19</v>
      </c>
      <c r="Z22" s="165" t="s">
        <v>386</v>
      </c>
      <c r="AA22" s="161"/>
      <c r="AB22" s="215"/>
      <c r="AC22" s="165" t="s">
        <v>386</v>
      </c>
      <c r="AD22" s="161"/>
      <c r="AE22" s="215"/>
      <c r="AF22" s="165" t="s">
        <v>386</v>
      </c>
      <c r="AG22" s="161"/>
      <c r="AH22" s="214"/>
      <c r="AI22" s="165" t="s">
        <v>386</v>
      </c>
      <c r="AJ22" s="161"/>
      <c r="AK22" s="215"/>
      <c r="AL22" s="165" t="s">
        <v>386</v>
      </c>
      <c r="AM22" s="161"/>
      <c r="AN22" s="223"/>
      <c r="AO22" s="210"/>
      <c r="AP22" s="165" t="s">
        <v>386</v>
      </c>
      <c r="AQ22" s="161"/>
      <c r="AS22" s="165" t="s">
        <v>386</v>
      </c>
      <c r="AT22" s="161"/>
      <c r="AV22" s="165" t="s">
        <v>386</v>
      </c>
      <c r="AW22" s="161"/>
      <c r="AX22" s="215"/>
      <c r="AY22" s="165" t="s">
        <v>386</v>
      </c>
      <c r="AZ22" s="161"/>
      <c r="BA22" s="215"/>
      <c r="BB22" s="165" t="s">
        <v>386</v>
      </c>
      <c r="BC22" s="161"/>
      <c r="BD22" s="161"/>
      <c r="BE22" s="218"/>
      <c r="BF22" s="162"/>
      <c r="BG22" s="161"/>
      <c r="BH22" s="202"/>
      <c r="BI22" s="161"/>
      <c r="BJ22" s="161"/>
      <c r="BK22" s="218"/>
      <c r="BL22" s="159" t="s">
        <v>578</v>
      </c>
      <c r="BM22" s="161"/>
      <c r="BN22" s="218"/>
      <c r="BP22" s="161"/>
      <c r="BQ22" s="215"/>
      <c r="BR22" s="161"/>
      <c r="BS22" s="161"/>
      <c r="BT22" s="161"/>
      <c r="BU22" s="215"/>
      <c r="BV22" s="158" t="s">
        <v>292</v>
      </c>
      <c r="BW22" s="161"/>
      <c r="BX22" s="161"/>
      <c r="BY22" s="215"/>
      <c r="BZ22" s="158" t="s">
        <v>292</v>
      </c>
      <c r="CA22" s="161"/>
      <c r="CB22" s="214"/>
      <c r="CC22" s="158" t="s">
        <v>292</v>
      </c>
      <c r="CD22" s="159" t="s">
        <v>473</v>
      </c>
      <c r="CE22" s="215"/>
      <c r="CF22" s="158" t="s">
        <v>292</v>
      </c>
      <c r="CG22" s="161"/>
      <c r="CH22" s="215"/>
      <c r="CI22" s="158" t="s">
        <v>292</v>
      </c>
      <c r="CJ22" s="161"/>
      <c r="CK22" s="161"/>
      <c r="CL22" s="224"/>
      <c r="CM22" s="159" t="s">
        <v>459</v>
      </c>
      <c r="CN22" s="161"/>
      <c r="CO22" s="159" t="s">
        <v>690</v>
      </c>
      <c r="CP22" s="215"/>
      <c r="CQ22" s="161"/>
      <c r="CS22" s="215"/>
      <c r="CT22" s="161"/>
      <c r="CU22" s="159" t="s">
        <v>450</v>
      </c>
      <c r="CV22" s="215"/>
      <c r="CW22" s="168"/>
      <c r="CX22" s="166" t="s">
        <v>318</v>
      </c>
      <c r="CY22" s="161"/>
      <c r="CZ22" s="161"/>
      <c r="DA22" s="223"/>
      <c r="DB22" s="166" t="s">
        <v>318</v>
      </c>
      <c r="DC22" s="159" t="s">
        <v>476</v>
      </c>
      <c r="DD22" s="215"/>
      <c r="DE22" s="166" t="s">
        <v>318</v>
      </c>
      <c r="DF22" s="161"/>
      <c r="DG22" s="218"/>
      <c r="DH22" s="166" t="s">
        <v>318</v>
      </c>
      <c r="DI22" s="159" t="s">
        <v>507</v>
      </c>
      <c r="DJ22" s="215"/>
      <c r="DK22" s="166" t="s">
        <v>318</v>
      </c>
      <c r="DL22" s="161"/>
      <c r="DM22" s="215"/>
      <c r="DN22" s="168"/>
      <c r="DO22" s="166" t="s">
        <v>318</v>
      </c>
      <c r="DP22" s="159" t="s">
        <v>416</v>
      </c>
      <c r="DQ22" s="215"/>
      <c r="DR22" s="166" t="s">
        <v>319</v>
      </c>
      <c r="DS22" s="161"/>
      <c r="DT22" s="214"/>
      <c r="DU22" s="160" t="s">
        <v>223</v>
      </c>
      <c r="DV22" s="161"/>
      <c r="DW22" s="218"/>
      <c r="DX22" s="160" t="s">
        <v>224</v>
      </c>
      <c r="DY22" s="161"/>
      <c r="DZ22" s="210"/>
      <c r="EA22" s="160" t="s">
        <v>224</v>
      </c>
      <c r="EB22" s="161"/>
      <c r="EC22" s="223"/>
      <c r="ED22" s="210"/>
      <c r="EE22" s="160" t="s">
        <v>224</v>
      </c>
      <c r="EF22" s="161"/>
      <c r="EG22" s="215"/>
      <c r="EH22" s="160" t="s">
        <v>224</v>
      </c>
      <c r="EI22" s="161"/>
      <c r="EJ22" s="210"/>
      <c r="EK22" s="163" t="s">
        <v>208</v>
      </c>
      <c r="EL22" s="161"/>
      <c r="EM22" s="223"/>
      <c r="EN22" s="202"/>
      <c r="EO22" s="163" t="s">
        <v>208</v>
      </c>
      <c r="EP22" s="161"/>
      <c r="EQ22" s="215"/>
      <c r="ER22" s="163" t="s">
        <v>208</v>
      </c>
      <c r="ES22" s="161"/>
      <c r="ET22" s="161"/>
      <c r="EU22" s="224"/>
      <c r="EV22" s="163" t="s">
        <v>208</v>
      </c>
      <c r="EW22" s="159" t="s">
        <v>397</v>
      </c>
      <c r="EX22" s="215"/>
      <c r="EY22" s="163" t="s">
        <v>208</v>
      </c>
      <c r="EZ22" s="161"/>
      <c r="FA22" s="215"/>
      <c r="FB22" s="202"/>
      <c r="FC22" s="163" t="s">
        <v>208</v>
      </c>
      <c r="FD22" s="161"/>
      <c r="FE22" s="215"/>
      <c r="FF22" s="163" t="s">
        <v>209</v>
      </c>
      <c r="FG22" s="161"/>
      <c r="FH22" s="218"/>
      <c r="FI22" s="161"/>
      <c r="FJ22" s="159" t="s">
        <v>491</v>
      </c>
      <c r="FK22" s="215"/>
      <c r="FL22" s="172"/>
      <c r="FM22" s="164" t="s">
        <v>429</v>
      </c>
      <c r="FN22" s="161"/>
      <c r="FO22" s="161"/>
      <c r="FP22" s="248"/>
      <c r="FR22" s="161"/>
      <c r="FS22" s="210"/>
      <c r="FT22" s="157" t="s">
        <v>457</v>
      </c>
      <c r="FU22" s="159" t="s">
        <v>472</v>
      </c>
      <c r="FV22" s="161"/>
      <c r="FW22" s="215"/>
      <c r="FX22" s="172"/>
      <c r="FY22" s="159" t="s">
        <v>463</v>
      </c>
      <c r="FZ22" s="161"/>
      <c r="GA22" s="215"/>
      <c r="GB22" s="164" t="s">
        <v>180</v>
      </c>
      <c r="GC22" s="161"/>
      <c r="GD22" s="161"/>
      <c r="GE22" s="248"/>
      <c r="GF22" s="164" t="s">
        <v>429</v>
      </c>
      <c r="GG22" s="161"/>
      <c r="GH22" s="224"/>
      <c r="GI22" s="172"/>
      <c r="GJ22" s="161"/>
      <c r="GL22" s="215"/>
      <c r="GM22" s="164" t="s">
        <v>180</v>
      </c>
      <c r="GN22" s="159" t="s">
        <v>464</v>
      </c>
      <c r="GO22" s="215"/>
      <c r="GP22" s="202"/>
      <c r="GQ22" s="164" t="s">
        <v>180</v>
      </c>
      <c r="GR22" s="161"/>
      <c r="GS22" s="218"/>
      <c r="GT22" s="164" t="s">
        <v>181</v>
      </c>
      <c r="GU22" s="161"/>
      <c r="GV22" s="224"/>
      <c r="GW22" s="202"/>
      <c r="GX22" s="164" t="s">
        <v>429</v>
      </c>
      <c r="GY22" s="161"/>
      <c r="GZ22" s="210"/>
      <c r="HA22" s="165" t="s">
        <v>368</v>
      </c>
      <c r="HB22" s="161"/>
      <c r="HC22" s="218"/>
      <c r="HD22" s="165" t="s">
        <v>368</v>
      </c>
      <c r="HE22" s="161"/>
      <c r="HF22" s="161"/>
      <c r="HG22" s="215"/>
      <c r="HH22" s="165" t="s">
        <v>368</v>
      </c>
      <c r="HI22" s="161"/>
      <c r="HJ22" s="219"/>
      <c r="HK22" s="165" t="s">
        <v>368</v>
      </c>
      <c r="HL22" s="161"/>
      <c r="HM22" s="218"/>
      <c r="HN22" s="237"/>
      <c r="HO22" s="165" t="s">
        <v>368</v>
      </c>
      <c r="HP22" s="161"/>
      <c r="HQ22" s="214"/>
      <c r="HR22" s="158" t="s">
        <v>745</v>
      </c>
      <c r="HT22" s="215"/>
      <c r="HU22" s="161"/>
      <c r="HV22" s="161"/>
      <c r="HW22" s="219"/>
      <c r="HX22" s="161"/>
      <c r="HZ22" s="215"/>
      <c r="IA22" s="159" t="s">
        <v>409</v>
      </c>
      <c r="IB22" s="161"/>
      <c r="IC22" s="161"/>
      <c r="ID22" s="219"/>
      <c r="IE22" s="161"/>
      <c r="IF22" s="161"/>
      <c r="IG22" s="220"/>
      <c r="IH22" s="161"/>
      <c r="II22" s="161"/>
      <c r="IJ22" s="161"/>
      <c r="IK22" s="223"/>
      <c r="IL22" s="161"/>
      <c r="IM22" s="161"/>
      <c r="IN22" s="210"/>
      <c r="IO22" s="162"/>
      <c r="IP22" s="161"/>
      <c r="IQ22" s="210"/>
      <c r="IR22" s="160" t="s">
        <v>354</v>
      </c>
      <c r="IS22" s="161"/>
      <c r="IT22" s="248"/>
      <c r="IU22" s="188"/>
      <c r="IV22" s="162"/>
      <c r="IW22" s="161"/>
      <c r="IY22" s="159" t="s">
        <v>469</v>
      </c>
      <c r="IZ22" s="159" t="s">
        <v>496</v>
      </c>
      <c r="JA22" s="215"/>
      <c r="JB22" s="161"/>
      <c r="JC22" s="161"/>
      <c r="JD22" s="210"/>
    </row>
    <row r="23" spans="1:264" s="19" customFormat="1" ht="69" customHeight="1">
      <c r="A23" s="15" t="s">
        <v>12</v>
      </c>
      <c r="B23" s="85">
        <f t="shared" si="0"/>
        <v>15</v>
      </c>
      <c r="C23" s="16" t="s">
        <v>168</v>
      </c>
      <c r="D23" s="16" t="s">
        <v>42</v>
      </c>
      <c r="E23" s="102">
        <f t="shared" si="8"/>
        <v>6</v>
      </c>
      <c r="F23" s="74" t="s">
        <v>43</v>
      </c>
      <c r="G23" s="74" t="s">
        <v>13</v>
      </c>
      <c r="H23" s="74" t="s">
        <v>43</v>
      </c>
      <c r="I23" s="84">
        <f t="shared" si="1"/>
        <v>6</v>
      </c>
      <c r="J23" s="69" t="s">
        <v>14</v>
      </c>
      <c r="K23" s="69" t="s">
        <v>175</v>
      </c>
      <c r="L23" s="86">
        <f t="shared" si="9"/>
        <v>7</v>
      </c>
      <c r="M23" s="17" t="s">
        <v>15</v>
      </c>
      <c r="N23" s="17" t="s">
        <v>174</v>
      </c>
      <c r="O23" s="87">
        <f t="shared" si="2"/>
        <v>7</v>
      </c>
      <c r="P23" s="18" t="s">
        <v>16</v>
      </c>
      <c r="Q23" s="103">
        <f t="shared" si="3"/>
        <v>14</v>
      </c>
      <c r="R23" s="18" t="s">
        <v>17</v>
      </c>
      <c r="S23" s="88">
        <f t="shared" si="4"/>
        <v>2</v>
      </c>
      <c r="T23" s="65" t="s">
        <v>18</v>
      </c>
      <c r="U23" s="65" t="s">
        <v>172</v>
      </c>
      <c r="V23" s="104">
        <f t="shared" si="10"/>
        <v>7</v>
      </c>
      <c r="W23" s="259"/>
      <c r="X23" s="257"/>
      <c r="Y23" s="100">
        <v>20</v>
      </c>
      <c r="Z23" s="165" t="s">
        <v>369</v>
      </c>
      <c r="AA23" s="159" t="s">
        <v>416</v>
      </c>
      <c r="AB23" s="215"/>
      <c r="AC23" s="165" t="s">
        <v>369</v>
      </c>
      <c r="AD23" s="161"/>
      <c r="AE23" s="215"/>
      <c r="AF23" s="165" t="s">
        <v>369</v>
      </c>
      <c r="AG23" s="161"/>
      <c r="AH23" s="214"/>
      <c r="AI23" s="165" t="s">
        <v>369</v>
      </c>
      <c r="AJ23" s="161"/>
      <c r="AK23" s="215"/>
      <c r="AL23" s="165" t="s">
        <v>369</v>
      </c>
      <c r="AM23" s="161"/>
      <c r="AN23" s="223"/>
      <c r="AO23" s="210"/>
      <c r="AP23" s="160" t="s">
        <v>354</v>
      </c>
      <c r="AQ23" s="161"/>
      <c r="AS23" s="157" t="s">
        <v>457</v>
      </c>
      <c r="AT23" s="161"/>
      <c r="AV23" s="159" t="s">
        <v>409</v>
      </c>
      <c r="AW23" s="161"/>
      <c r="AX23" s="215"/>
      <c r="AY23" s="159" t="s">
        <v>460</v>
      </c>
      <c r="AZ23" s="161"/>
      <c r="BA23" s="215"/>
      <c r="BB23" s="166" t="s">
        <v>314</v>
      </c>
      <c r="BC23" s="161"/>
      <c r="BD23" s="161"/>
      <c r="BE23" s="218"/>
      <c r="BF23" s="166" t="s">
        <v>314</v>
      </c>
      <c r="BG23" s="159" t="s">
        <v>473</v>
      </c>
      <c r="BH23" s="203"/>
      <c r="BI23" s="166" t="s">
        <v>314</v>
      </c>
      <c r="BJ23" s="161"/>
      <c r="BK23" s="218"/>
      <c r="BL23" s="166" t="s">
        <v>314</v>
      </c>
      <c r="BM23" s="161"/>
      <c r="BN23" s="218"/>
      <c r="BO23" s="166" t="s">
        <v>314</v>
      </c>
      <c r="BP23" s="161"/>
      <c r="BQ23" s="215"/>
      <c r="BR23" s="166" t="s">
        <v>314</v>
      </c>
      <c r="BS23" s="161"/>
      <c r="BT23" s="161"/>
      <c r="BU23" s="215"/>
      <c r="BV23" s="166" t="s">
        <v>315</v>
      </c>
      <c r="BW23" s="161"/>
      <c r="BX23" s="161"/>
      <c r="BY23" s="215"/>
      <c r="BZ23" s="161"/>
      <c r="CA23" s="161"/>
      <c r="CB23" s="214"/>
      <c r="CC23" s="159" t="s">
        <v>459</v>
      </c>
      <c r="CD23" s="159" t="s">
        <v>450</v>
      </c>
      <c r="CE23" s="215"/>
      <c r="CG23" s="161"/>
      <c r="CH23" s="215"/>
      <c r="CI23" s="160" t="s">
        <v>279</v>
      </c>
      <c r="CJ23" s="161"/>
      <c r="CK23" s="161"/>
      <c r="CL23" s="224"/>
      <c r="CM23" s="160" t="s">
        <v>278</v>
      </c>
      <c r="CN23" s="161"/>
      <c r="CO23" s="161"/>
      <c r="CP23" s="215"/>
      <c r="CQ23" s="162"/>
      <c r="CR23" s="161"/>
      <c r="CS23" s="215"/>
      <c r="CT23" s="160" t="s">
        <v>278</v>
      </c>
      <c r="CU23" s="161"/>
      <c r="CV23" s="215"/>
      <c r="CW23" s="168"/>
      <c r="CX23" s="160" t="s">
        <v>278</v>
      </c>
      <c r="CY23" s="161"/>
      <c r="CZ23" s="161"/>
      <c r="DA23" s="223"/>
      <c r="DB23" s="160" t="s">
        <v>278</v>
      </c>
      <c r="DC23" s="159" t="s">
        <v>476</v>
      </c>
      <c r="DD23" s="215"/>
      <c r="DE23" s="158" t="s">
        <v>290</v>
      </c>
      <c r="DF23" s="161"/>
      <c r="DG23" s="218"/>
      <c r="DH23" s="158" t="s">
        <v>290</v>
      </c>
      <c r="DI23" s="159" t="s">
        <v>507</v>
      </c>
      <c r="DJ23" s="215"/>
      <c r="DK23" s="158" t="s">
        <v>290</v>
      </c>
      <c r="DL23" s="161"/>
      <c r="DM23" s="215"/>
      <c r="DN23" s="168"/>
      <c r="DO23" s="158" t="s">
        <v>290</v>
      </c>
      <c r="DQ23" s="215"/>
      <c r="DR23" s="158" t="s">
        <v>290</v>
      </c>
      <c r="DS23" s="161"/>
      <c r="DT23" s="214"/>
      <c r="DU23" s="165" t="s">
        <v>376</v>
      </c>
      <c r="DV23" s="161"/>
      <c r="DW23" s="218"/>
      <c r="DX23" s="165" t="s">
        <v>376</v>
      </c>
      <c r="DY23" s="161"/>
      <c r="DZ23" s="210"/>
      <c r="EA23" s="165" t="s">
        <v>376</v>
      </c>
      <c r="EB23" s="161"/>
      <c r="EC23" s="223"/>
      <c r="ED23" s="210"/>
      <c r="EE23" s="165" t="s">
        <v>376</v>
      </c>
      <c r="EF23" s="161"/>
      <c r="EG23" s="215"/>
      <c r="EH23" s="165" t="s">
        <v>376</v>
      </c>
      <c r="EI23" s="161"/>
      <c r="EJ23" s="210"/>
      <c r="EK23" s="165" t="s">
        <v>376</v>
      </c>
      <c r="EM23" s="223"/>
      <c r="EN23" s="203"/>
      <c r="EO23" s="165" t="s">
        <v>376</v>
      </c>
      <c r="EP23" s="161"/>
      <c r="EQ23" s="215"/>
      <c r="ER23" s="165" t="s">
        <v>376</v>
      </c>
      <c r="ES23" s="161"/>
      <c r="ET23" s="161"/>
      <c r="EU23" s="224"/>
      <c r="EV23" s="165" t="s">
        <v>376</v>
      </c>
      <c r="EW23" s="159" t="s">
        <v>397</v>
      </c>
      <c r="EX23" s="215"/>
      <c r="EY23" s="165" t="s">
        <v>376</v>
      </c>
      <c r="EZ23" s="161"/>
      <c r="FA23" s="215"/>
      <c r="FB23" s="203"/>
      <c r="FC23" s="164" t="s">
        <v>180</v>
      </c>
      <c r="FD23" s="161"/>
      <c r="FE23" s="215"/>
      <c r="FF23" s="164" t="s">
        <v>180</v>
      </c>
      <c r="FG23" s="161"/>
      <c r="FH23" s="218"/>
      <c r="FI23" s="164" t="s">
        <v>180</v>
      </c>
      <c r="FJ23" s="159" t="s">
        <v>491</v>
      </c>
      <c r="FK23" s="215"/>
      <c r="FL23" s="172"/>
      <c r="FM23" s="164" t="s">
        <v>429</v>
      </c>
      <c r="FN23" s="161"/>
      <c r="FO23" s="161"/>
      <c r="FP23" s="248"/>
      <c r="FR23" s="161"/>
      <c r="FS23" s="210"/>
      <c r="FT23" s="164" t="s">
        <v>180</v>
      </c>
      <c r="FU23" s="159" t="s">
        <v>464</v>
      </c>
      <c r="FV23" s="161"/>
      <c r="FW23" s="215"/>
      <c r="FX23" s="172"/>
      <c r="FY23" s="164" t="s">
        <v>181</v>
      </c>
      <c r="FZ23" s="161"/>
      <c r="GA23" s="215"/>
      <c r="GB23" s="159" t="s">
        <v>470</v>
      </c>
      <c r="GC23" s="161"/>
      <c r="GD23" s="161"/>
      <c r="GE23" s="248"/>
      <c r="GF23" s="161"/>
      <c r="GG23" s="161"/>
      <c r="GH23" s="224"/>
      <c r="GI23" s="188"/>
      <c r="GJ23" s="162"/>
      <c r="GK23" s="159" t="s">
        <v>472</v>
      </c>
      <c r="GL23" s="215"/>
      <c r="GM23" s="163" t="s">
        <v>210</v>
      </c>
      <c r="GN23" s="159" t="s">
        <v>691</v>
      </c>
      <c r="GO23" s="215"/>
      <c r="GP23" s="203"/>
      <c r="GQ23" s="163" t="s">
        <v>210</v>
      </c>
      <c r="GR23" s="161"/>
      <c r="GS23" s="218"/>
      <c r="GT23" s="163" t="s">
        <v>210</v>
      </c>
      <c r="GU23" s="161"/>
      <c r="GV23" s="224"/>
      <c r="GW23" s="203"/>
      <c r="GX23" s="163" t="s">
        <v>210</v>
      </c>
      <c r="GY23" s="161"/>
      <c r="GZ23" s="210"/>
      <c r="HA23" s="163" t="s">
        <v>210</v>
      </c>
      <c r="HB23" s="161"/>
      <c r="HC23" s="218"/>
      <c r="HD23" s="163" t="s">
        <v>210</v>
      </c>
      <c r="HE23" s="161"/>
      <c r="HF23" s="161"/>
      <c r="HG23" s="215"/>
      <c r="HH23" s="163" t="s">
        <v>211</v>
      </c>
      <c r="HI23" s="161"/>
      <c r="HJ23" s="219"/>
      <c r="HK23" s="164" t="s">
        <v>429</v>
      </c>
      <c r="HL23" s="161"/>
      <c r="HM23" s="218"/>
      <c r="HN23" s="238"/>
      <c r="HO23" s="162"/>
      <c r="HP23" s="161"/>
      <c r="HQ23" s="214"/>
      <c r="HT23" s="215"/>
      <c r="HU23" s="161"/>
      <c r="HV23" s="161"/>
      <c r="HW23" s="219"/>
      <c r="HX23" s="162"/>
      <c r="HY23" s="158" t="s">
        <v>734</v>
      </c>
      <c r="HZ23" s="215"/>
      <c r="IA23" s="162"/>
      <c r="IB23" s="161"/>
      <c r="IC23" s="161"/>
      <c r="ID23" s="219"/>
      <c r="IE23" s="162"/>
      <c r="IF23" s="161"/>
      <c r="IG23" s="220"/>
      <c r="IH23" s="162"/>
      <c r="II23" s="161"/>
      <c r="IJ23" s="161"/>
      <c r="IK23" s="223"/>
      <c r="IL23" s="162"/>
      <c r="IM23" s="161"/>
      <c r="IN23" s="210"/>
      <c r="IO23" s="162"/>
      <c r="IP23" s="161"/>
      <c r="IQ23" s="210"/>
      <c r="IR23" s="162"/>
      <c r="IS23" s="161"/>
      <c r="IT23" s="248"/>
      <c r="IU23" s="172"/>
      <c r="IV23" s="167"/>
      <c r="IW23" s="161"/>
      <c r="IY23" s="167"/>
      <c r="IZ23" s="159" t="s">
        <v>496</v>
      </c>
      <c r="JA23" s="215"/>
      <c r="JB23" s="161"/>
      <c r="JC23" s="161"/>
      <c r="JD23" s="210"/>
    </row>
    <row r="24" spans="1:264" s="19" customFormat="1" ht="69" customHeight="1">
      <c r="A24" s="15" t="s">
        <v>12</v>
      </c>
      <c r="B24" s="85">
        <f t="shared" si="0"/>
        <v>15</v>
      </c>
      <c r="C24" s="16" t="s">
        <v>168</v>
      </c>
      <c r="D24" s="16" t="s">
        <v>42</v>
      </c>
      <c r="E24" s="102">
        <f t="shared" si="8"/>
        <v>6</v>
      </c>
      <c r="F24" s="74" t="s">
        <v>43</v>
      </c>
      <c r="G24" s="74" t="s">
        <v>13</v>
      </c>
      <c r="H24" s="74" t="s">
        <v>43</v>
      </c>
      <c r="I24" s="84">
        <f t="shared" si="1"/>
        <v>6</v>
      </c>
      <c r="J24" s="69" t="s">
        <v>14</v>
      </c>
      <c r="K24" s="69" t="s">
        <v>175</v>
      </c>
      <c r="L24" s="86">
        <f t="shared" si="9"/>
        <v>7</v>
      </c>
      <c r="M24" s="17" t="s">
        <v>15</v>
      </c>
      <c r="N24" s="17" t="s">
        <v>174</v>
      </c>
      <c r="O24" s="87">
        <f t="shared" si="2"/>
        <v>7</v>
      </c>
      <c r="P24" s="18" t="s">
        <v>16</v>
      </c>
      <c r="Q24" s="103">
        <f t="shared" si="3"/>
        <v>16</v>
      </c>
      <c r="R24" s="18" t="s">
        <v>17</v>
      </c>
      <c r="S24" s="88">
        <f t="shared" si="4"/>
        <v>2</v>
      </c>
      <c r="T24" s="65" t="s">
        <v>18</v>
      </c>
      <c r="U24" s="65" t="s">
        <v>172</v>
      </c>
      <c r="V24" s="104">
        <f t="shared" si="10"/>
        <v>7</v>
      </c>
      <c r="W24" s="259"/>
      <c r="X24" s="257">
        <v>3</v>
      </c>
      <c r="Y24" s="100">
        <v>21</v>
      </c>
      <c r="Z24" s="163" t="s">
        <v>202</v>
      </c>
      <c r="AA24" s="159" t="s">
        <v>416</v>
      </c>
      <c r="AB24" s="215"/>
      <c r="AC24" s="163" t="s">
        <v>202</v>
      </c>
      <c r="AD24" s="161" t="s">
        <v>166</v>
      </c>
      <c r="AE24" s="215"/>
      <c r="AG24" s="161"/>
      <c r="AH24" s="215"/>
      <c r="AI24" s="163" t="s">
        <v>202</v>
      </c>
      <c r="AJ24" s="161" t="s">
        <v>166</v>
      </c>
      <c r="AK24" s="215"/>
      <c r="AL24" s="163" t="s">
        <v>202</v>
      </c>
      <c r="AM24" s="161"/>
      <c r="AO24" s="210" t="s">
        <v>479</v>
      </c>
      <c r="AP24" s="163" t="s">
        <v>202</v>
      </c>
      <c r="AQ24" s="161" t="s">
        <v>166</v>
      </c>
      <c r="AR24" s="248" t="s">
        <v>480</v>
      </c>
      <c r="AS24" s="163" t="s">
        <v>203</v>
      </c>
      <c r="AT24" s="161" t="s">
        <v>166</v>
      </c>
      <c r="AU24" s="215"/>
      <c r="AV24" s="157" t="s">
        <v>457</v>
      </c>
      <c r="AW24" s="161"/>
      <c r="AX24" s="215"/>
      <c r="AY24" s="163" t="s">
        <v>202</v>
      </c>
      <c r="AZ24" s="161" t="s">
        <v>166</v>
      </c>
      <c r="BA24" s="215"/>
      <c r="BB24" s="166" t="s">
        <v>311</v>
      </c>
      <c r="BC24" s="161"/>
      <c r="BD24" s="161"/>
      <c r="BE24" s="215"/>
      <c r="BF24" s="166" t="s">
        <v>311</v>
      </c>
      <c r="BG24" s="161" t="s">
        <v>166</v>
      </c>
      <c r="BI24" s="166" t="s">
        <v>311</v>
      </c>
      <c r="BJ24" s="161" t="s">
        <v>166</v>
      </c>
      <c r="BL24" s="166" t="s">
        <v>311</v>
      </c>
      <c r="BM24" s="161"/>
      <c r="BN24" s="218" t="s">
        <v>664</v>
      </c>
      <c r="BO24" s="166" t="s">
        <v>311</v>
      </c>
      <c r="BP24" s="161" t="s">
        <v>166</v>
      </c>
      <c r="BQ24" s="215"/>
      <c r="BR24" s="166" t="s">
        <v>311</v>
      </c>
      <c r="BS24" s="161"/>
      <c r="BT24" s="161"/>
      <c r="BU24" s="218" t="s">
        <v>511</v>
      </c>
      <c r="BV24" s="166" t="s">
        <v>313</v>
      </c>
      <c r="BW24" s="161" t="s">
        <v>166</v>
      </c>
      <c r="BX24" s="161"/>
      <c r="BY24" s="215"/>
      <c r="CA24" s="161"/>
      <c r="CB24" s="218" t="s">
        <v>516</v>
      </c>
      <c r="CC24" s="161" t="s">
        <v>166</v>
      </c>
      <c r="CD24" s="161"/>
      <c r="CE24" s="215"/>
      <c r="CG24" s="161" t="s">
        <v>166</v>
      </c>
      <c r="CH24" s="210" t="s">
        <v>518</v>
      </c>
      <c r="CI24" s="161"/>
      <c r="CJ24" s="161"/>
      <c r="CL24" s="269" t="s">
        <v>520</v>
      </c>
      <c r="CM24" s="161"/>
      <c r="CN24" s="161" t="s">
        <v>166</v>
      </c>
      <c r="CO24" s="161"/>
      <c r="CP24" s="224" t="s">
        <v>525</v>
      </c>
      <c r="CQ24" s="161"/>
      <c r="CR24" s="161" t="s">
        <v>166</v>
      </c>
      <c r="CS24" s="218" t="s">
        <v>527</v>
      </c>
      <c r="CT24" s="161"/>
      <c r="CU24" s="161"/>
      <c r="CV24" s="214" t="s">
        <v>486</v>
      </c>
      <c r="CW24" s="168"/>
      <c r="CX24" s="165" t="s">
        <v>372</v>
      </c>
      <c r="CY24" s="161" t="s">
        <v>166</v>
      </c>
      <c r="CZ24" s="161"/>
      <c r="DA24" s="210" t="s">
        <v>534</v>
      </c>
      <c r="DB24" s="165" t="s">
        <v>372</v>
      </c>
      <c r="DC24" s="161"/>
      <c r="DD24" s="248" t="s">
        <v>536</v>
      </c>
      <c r="DE24" s="165" t="s">
        <v>372</v>
      </c>
      <c r="DG24" s="215"/>
      <c r="DH24" s="165" t="s">
        <v>372</v>
      </c>
      <c r="DI24" s="159" t="s">
        <v>690</v>
      </c>
      <c r="DJ24" s="218" t="s">
        <v>541</v>
      </c>
      <c r="DK24" s="165" t="s">
        <v>372</v>
      </c>
      <c r="DL24" s="161"/>
      <c r="DM24" s="215"/>
      <c r="DN24" s="168"/>
      <c r="DO24" s="162"/>
      <c r="DP24" s="161" t="s">
        <v>166</v>
      </c>
      <c r="DQ24" s="210" t="s">
        <v>547</v>
      </c>
      <c r="DR24" s="162"/>
      <c r="DS24" s="161"/>
      <c r="DT24" s="215"/>
      <c r="DU24" s="161"/>
      <c r="DV24" s="159" t="s">
        <v>450</v>
      </c>
      <c r="DW24" s="215"/>
      <c r="DX24" s="159" t="s">
        <v>469</v>
      </c>
      <c r="DY24" s="161" t="s">
        <v>166</v>
      </c>
      <c r="DZ24" s="219" t="s">
        <v>702</v>
      </c>
      <c r="EA24" s="159" t="s">
        <v>579</v>
      </c>
      <c r="EB24" s="159" t="s">
        <v>475</v>
      </c>
      <c r="EC24" s="198"/>
      <c r="ED24" s="215"/>
      <c r="EE24" s="160" t="s">
        <v>354</v>
      </c>
      <c r="EG24" s="215"/>
      <c r="EH24" s="162"/>
      <c r="EI24" s="161"/>
      <c r="EJ24" s="218" t="s">
        <v>563</v>
      </c>
      <c r="EK24" s="162"/>
      <c r="EL24" s="159" t="s">
        <v>473</v>
      </c>
      <c r="EM24" s="215"/>
      <c r="EN24" s="201"/>
      <c r="EO24" s="159" t="s">
        <v>460</v>
      </c>
      <c r="EP24" s="161" t="s">
        <v>166</v>
      </c>
      <c r="EQ24" s="210" t="s">
        <v>713</v>
      </c>
      <c r="ER24" s="161" t="s">
        <v>166</v>
      </c>
      <c r="ES24" s="161"/>
      <c r="ET24" s="269" t="s">
        <v>568</v>
      </c>
      <c r="EU24" s="210" t="s">
        <v>569</v>
      </c>
      <c r="EV24" s="159" t="s">
        <v>459</v>
      </c>
      <c r="EW24" s="159" t="s">
        <v>398</v>
      </c>
      <c r="EX24" s="215"/>
      <c r="EY24" s="161"/>
      <c r="EZ24" s="161"/>
      <c r="FA24" s="204"/>
      <c r="FB24" s="204"/>
      <c r="FC24" s="160" t="s">
        <v>223</v>
      </c>
      <c r="FE24" s="215"/>
      <c r="FF24" s="160" t="s">
        <v>224</v>
      </c>
      <c r="FG24" s="161" t="s">
        <v>166</v>
      </c>
      <c r="FH24" s="219" t="s">
        <v>572</v>
      </c>
      <c r="FI24" s="160" t="s">
        <v>224</v>
      </c>
      <c r="FJ24" s="161"/>
      <c r="FK24" s="224" t="s">
        <v>583</v>
      </c>
      <c r="FL24" s="172"/>
      <c r="FM24" s="160" t="s">
        <v>224</v>
      </c>
      <c r="FO24" s="158" t="s">
        <v>725</v>
      </c>
      <c r="FP24" s="215"/>
      <c r="FQ24" s="160" t="s">
        <v>224</v>
      </c>
      <c r="FR24" s="161"/>
      <c r="FS24" s="210" t="s">
        <v>733</v>
      </c>
      <c r="FT24" s="158" t="s">
        <v>291</v>
      </c>
      <c r="FU24" s="159" t="s">
        <v>472</v>
      </c>
      <c r="FV24" s="161"/>
      <c r="FW24" s="215"/>
      <c r="FX24" s="172"/>
      <c r="FY24" s="158" t="s">
        <v>291</v>
      </c>
      <c r="FZ24" s="161" t="s">
        <v>166</v>
      </c>
      <c r="GB24" s="158" t="s">
        <v>291</v>
      </c>
      <c r="GC24" s="161"/>
      <c r="GD24" s="249" t="s">
        <v>589</v>
      </c>
      <c r="GE24" s="224" t="s">
        <v>591</v>
      </c>
      <c r="GF24" s="158" t="s">
        <v>291</v>
      </c>
      <c r="GH24" s="215"/>
      <c r="GI24" s="172"/>
      <c r="GJ24" s="158" t="s">
        <v>291</v>
      </c>
      <c r="GK24" s="161"/>
      <c r="GL24" s="214" t="s">
        <v>598</v>
      </c>
      <c r="GM24" s="165" t="s">
        <v>376</v>
      </c>
      <c r="GN24" s="159" t="s">
        <v>464</v>
      </c>
      <c r="GO24" s="215"/>
      <c r="GP24" s="201"/>
      <c r="GQ24" s="165" t="s">
        <v>376</v>
      </c>
      <c r="GR24" s="161" t="s">
        <v>166</v>
      </c>
      <c r="GS24" s="215"/>
      <c r="GT24" s="165" t="s">
        <v>376</v>
      </c>
      <c r="GU24" s="161"/>
      <c r="GV24" s="248" t="s">
        <v>604</v>
      </c>
      <c r="GW24" s="260"/>
      <c r="GX24" s="165" t="s">
        <v>376</v>
      </c>
      <c r="GY24" s="161"/>
      <c r="GZ24" s="215"/>
      <c r="HA24" s="165" t="s">
        <v>376</v>
      </c>
      <c r="HB24" s="161"/>
      <c r="HD24" s="165" t="s">
        <v>376</v>
      </c>
      <c r="HE24" s="161" t="s">
        <v>166</v>
      </c>
      <c r="HF24" s="161"/>
      <c r="HG24" s="223" t="s">
        <v>613</v>
      </c>
      <c r="HH24" s="165" t="s">
        <v>376</v>
      </c>
      <c r="HI24" s="161" t="s">
        <v>166</v>
      </c>
      <c r="HJ24" s="218" t="s">
        <v>701</v>
      </c>
      <c r="HK24" s="165" t="s">
        <v>376</v>
      </c>
      <c r="HL24" s="159" t="s">
        <v>491</v>
      </c>
      <c r="HM24" s="215"/>
      <c r="HN24" s="236"/>
      <c r="HO24" s="165" t="s">
        <v>376</v>
      </c>
      <c r="HP24" s="161" t="s">
        <v>166</v>
      </c>
      <c r="HQ24" s="214" t="s">
        <v>625</v>
      </c>
      <c r="HR24" s="165" t="s">
        <v>376</v>
      </c>
      <c r="HS24" s="161"/>
      <c r="HT24" s="223" t="s">
        <v>628</v>
      </c>
      <c r="HU24" s="161" t="s">
        <v>166</v>
      </c>
      <c r="HV24" s="161" t="s">
        <v>166</v>
      </c>
      <c r="HW24" s="218" t="s">
        <v>696</v>
      </c>
      <c r="HX24" s="164" t="s">
        <v>438</v>
      </c>
      <c r="HY24" s="161" t="s">
        <v>166</v>
      </c>
      <c r="HZ24" s="224" t="s">
        <v>633</v>
      </c>
      <c r="IA24" s="159" t="s">
        <v>409</v>
      </c>
      <c r="IB24" s="161"/>
      <c r="IC24" s="159" t="s">
        <v>441</v>
      </c>
      <c r="ID24" s="215"/>
      <c r="IE24" s="164" t="s">
        <v>438</v>
      </c>
      <c r="IF24" s="161" t="s">
        <v>166</v>
      </c>
      <c r="IG24" s="214" t="s">
        <v>640</v>
      </c>
      <c r="IH24" s="164" t="s">
        <v>438</v>
      </c>
      <c r="II24" s="161"/>
      <c r="IJ24" s="161"/>
      <c r="IK24" s="219" t="s">
        <v>714</v>
      </c>
      <c r="IM24" s="161" t="s">
        <v>166</v>
      </c>
      <c r="IN24" s="220" t="s">
        <v>737</v>
      </c>
      <c r="IO24" s="164" t="s">
        <v>438</v>
      </c>
      <c r="IP24" s="159" t="s">
        <v>748</v>
      </c>
      <c r="IQ24" s="215"/>
      <c r="IR24" s="164" t="s">
        <v>438</v>
      </c>
      <c r="IS24" s="161"/>
      <c r="IT24" s="218" t="s">
        <v>653</v>
      </c>
      <c r="IU24" s="248" t="s">
        <v>652</v>
      </c>
      <c r="IV24" s="164" t="s">
        <v>438</v>
      </c>
      <c r="IW24" s="161" t="s">
        <v>166</v>
      </c>
      <c r="IX24" s="210" t="s">
        <v>658</v>
      </c>
      <c r="IY24" s="164" t="s">
        <v>439</v>
      </c>
      <c r="IZ24" s="159" t="s">
        <v>496</v>
      </c>
      <c r="JA24" s="215"/>
      <c r="JC24" s="161" t="s">
        <v>166</v>
      </c>
      <c r="JD24" s="210" t="s">
        <v>655</v>
      </c>
    </row>
    <row r="25" spans="1:264" s="19" customFormat="1" ht="69" customHeight="1">
      <c r="A25" s="15" t="s">
        <v>12</v>
      </c>
      <c r="B25" s="85">
        <f t="shared" si="0"/>
        <v>16</v>
      </c>
      <c r="C25" s="16" t="s">
        <v>168</v>
      </c>
      <c r="D25" s="16" t="s">
        <v>42</v>
      </c>
      <c r="E25" s="102">
        <f t="shared" si="8"/>
        <v>6</v>
      </c>
      <c r="F25" s="74" t="s">
        <v>43</v>
      </c>
      <c r="G25" s="74" t="s">
        <v>13</v>
      </c>
      <c r="H25" s="74" t="s">
        <v>43</v>
      </c>
      <c r="I25" s="84">
        <f t="shared" si="1"/>
        <v>6</v>
      </c>
      <c r="J25" s="69" t="s">
        <v>14</v>
      </c>
      <c r="K25" s="69" t="s">
        <v>175</v>
      </c>
      <c r="L25" s="86">
        <f t="shared" si="9"/>
        <v>6</v>
      </c>
      <c r="M25" s="17" t="s">
        <v>15</v>
      </c>
      <c r="N25" s="17" t="s">
        <v>174</v>
      </c>
      <c r="O25" s="87">
        <f t="shared" si="2"/>
        <v>7</v>
      </c>
      <c r="P25" s="18" t="s">
        <v>16</v>
      </c>
      <c r="Q25" s="103">
        <f t="shared" si="3"/>
        <v>15</v>
      </c>
      <c r="R25" s="18" t="s">
        <v>17</v>
      </c>
      <c r="S25" s="88">
        <f t="shared" si="4"/>
        <v>2</v>
      </c>
      <c r="T25" s="65" t="s">
        <v>18</v>
      </c>
      <c r="U25" s="65" t="s">
        <v>172</v>
      </c>
      <c r="V25" s="104">
        <f t="shared" si="10"/>
        <v>7</v>
      </c>
      <c r="W25" s="259"/>
      <c r="X25" s="257"/>
      <c r="Y25" s="100">
        <v>22</v>
      </c>
      <c r="Z25" s="161" t="s">
        <v>166</v>
      </c>
      <c r="AA25" s="161" t="s">
        <v>166</v>
      </c>
      <c r="AB25" s="215"/>
      <c r="AC25" s="161" t="s">
        <v>166</v>
      </c>
      <c r="AD25" s="161" t="s">
        <v>166</v>
      </c>
      <c r="AE25" s="215"/>
      <c r="AF25" s="159" t="s">
        <v>459</v>
      </c>
      <c r="AG25" s="161"/>
      <c r="AH25" s="215"/>
      <c r="AI25" s="159" t="s">
        <v>449</v>
      </c>
      <c r="AJ25" s="161" t="s">
        <v>166</v>
      </c>
      <c r="AK25" s="215"/>
      <c r="AL25" s="159" t="s">
        <v>469</v>
      </c>
      <c r="AM25" s="161"/>
      <c r="AN25" s="161"/>
      <c r="AO25" s="210"/>
      <c r="AQ25" s="161" t="s">
        <v>166</v>
      </c>
      <c r="AR25" s="248"/>
      <c r="AS25" s="161" t="s">
        <v>166</v>
      </c>
      <c r="AT25" s="161" t="s">
        <v>166</v>
      </c>
      <c r="AU25" s="215"/>
      <c r="AV25" s="159" t="s">
        <v>409</v>
      </c>
      <c r="AW25" s="161"/>
      <c r="AX25" s="215"/>
      <c r="AY25" s="162"/>
      <c r="AZ25" s="161" t="s">
        <v>166</v>
      </c>
      <c r="BA25" s="215"/>
      <c r="BB25" s="166" t="s">
        <v>436</v>
      </c>
      <c r="BC25" s="161"/>
      <c r="BD25" s="161"/>
      <c r="BE25" s="215"/>
      <c r="BF25" s="166" t="s">
        <v>436</v>
      </c>
      <c r="BG25" s="161" t="s">
        <v>166</v>
      </c>
      <c r="BI25" s="166" t="s">
        <v>436</v>
      </c>
      <c r="BJ25" s="161" t="s">
        <v>166</v>
      </c>
      <c r="BL25" s="166" t="s">
        <v>436</v>
      </c>
      <c r="BM25" s="161"/>
      <c r="BN25" s="218"/>
      <c r="BO25" s="166" t="s">
        <v>436</v>
      </c>
      <c r="BP25" s="161" t="s">
        <v>166</v>
      </c>
      <c r="BQ25" s="215"/>
      <c r="BR25" s="166" t="s">
        <v>436</v>
      </c>
      <c r="BS25" s="161"/>
      <c r="BT25" s="161"/>
      <c r="BU25" s="218"/>
      <c r="BV25" s="166" t="s">
        <v>437</v>
      </c>
      <c r="BW25" s="161" t="s">
        <v>166</v>
      </c>
      <c r="BX25" s="161"/>
      <c r="BY25" s="215"/>
      <c r="BZ25" s="161" t="s">
        <v>166</v>
      </c>
      <c r="CA25" s="161" t="s">
        <v>166</v>
      </c>
      <c r="CB25" s="218"/>
      <c r="CC25" s="167"/>
      <c r="CD25" s="167"/>
      <c r="CE25" s="215"/>
      <c r="CF25" s="167"/>
      <c r="CG25" s="161" t="s">
        <v>166</v>
      </c>
      <c r="CH25" s="210"/>
      <c r="CI25" s="161"/>
      <c r="CJ25" s="161"/>
      <c r="CL25" s="270"/>
      <c r="CM25" s="160" t="s">
        <v>354</v>
      </c>
      <c r="CN25" s="161" t="s">
        <v>166</v>
      </c>
      <c r="CO25" s="161"/>
      <c r="CP25" s="224"/>
      <c r="CQ25" s="163" t="s">
        <v>212</v>
      </c>
      <c r="CR25" s="161" t="s">
        <v>166</v>
      </c>
      <c r="CS25" s="218"/>
      <c r="CT25" s="163" t="s">
        <v>212</v>
      </c>
      <c r="CU25" s="161"/>
      <c r="CV25" s="214"/>
      <c r="CW25" s="168"/>
      <c r="CX25" s="163" t="s">
        <v>212</v>
      </c>
      <c r="CY25" s="161" t="s">
        <v>166</v>
      </c>
      <c r="CZ25" s="161"/>
      <c r="DA25" s="210"/>
      <c r="DB25" s="163" t="s">
        <v>212</v>
      </c>
      <c r="DC25" s="161"/>
      <c r="DD25" s="248"/>
      <c r="DE25" s="163" t="s">
        <v>212</v>
      </c>
      <c r="DG25" s="215"/>
      <c r="DH25" s="163" t="s">
        <v>212</v>
      </c>
      <c r="DI25" s="159" t="s">
        <v>691</v>
      </c>
      <c r="DJ25" s="218"/>
      <c r="DK25" s="163" t="s">
        <v>213</v>
      </c>
      <c r="DL25" s="167"/>
      <c r="DM25" s="215"/>
      <c r="DN25" s="168"/>
      <c r="DO25" s="161" t="s">
        <v>166</v>
      </c>
      <c r="DP25" s="159" t="s">
        <v>416</v>
      </c>
      <c r="DQ25" s="210"/>
      <c r="DR25" s="162"/>
      <c r="DS25" s="161"/>
      <c r="DT25" s="215"/>
      <c r="DU25" s="158" t="s">
        <v>412</v>
      </c>
      <c r="DV25" s="159" t="s">
        <v>474</v>
      </c>
      <c r="DW25" s="215"/>
      <c r="DX25" s="158" t="s">
        <v>412</v>
      </c>
      <c r="DY25" s="161" t="s">
        <v>166</v>
      </c>
      <c r="DZ25" s="219"/>
      <c r="EA25" s="158" t="s">
        <v>412</v>
      </c>
      <c r="EB25" s="159" t="s">
        <v>475</v>
      </c>
      <c r="EC25" s="199"/>
      <c r="ED25" s="215"/>
      <c r="EE25" s="158" t="s">
        <v>412</v>
      </c>
      <c r="EG25" s="215"/>
      <c r="EH25" s="158" t="s">
        <v>412</v>
      </c>
      <c r="EI25" s="161"/>
      <c r="EJ25" s="218"/>
      <c r="EK25" s="157" t="s">
        <v>457</v>
      </c>
      <c r="EL25" s="159" t="s">
        <v>450</v>
      </c>
      <c r="EM25" s="215"/>
      <c r="EN25" s="202"/>
      <c r="EO25" s="159" t="s">
        <v>460</v>
      </c>
      <c r="EP25" s="161" t="s">
        <v>166</v>
      </c>
      <c r="EQ25" s="210"/>
      <c r="ER25" s="161" t="s">
        <v>166</v>
      </c>
      <c r="ES25" s="161"/>
      <c r="ET25" s="270"/>
      <c r="EU25" s="210"/>
      <c r="EV25" s="161" t="s">
        <v>166</v>
      </c>
      <c r="EW25" s="159" t="s">
        <v>398</v>
      </c>
      <c r="EX25" s="215"/>
      <c r="EY25" s="161"/>
      <c r="EZ25" s="161"/>
      <c r="FA25" s="204"/>
      <c r="FB25" s="204"/>
      <c r="FC25" s="165" t="s">
        <v>386</v>
      </c>
      <c r="FE25" s="215"/>
      <c r="FF25" s="165" t="s">
        <v>386</v>
      </c>
      <c r="FG25" s="161" t="s">
        <v>166</v>
      </c>
      <c r="FH25" s="219"/>
      <c r="FI25" s="165" t="s">
        <v>386</v>
      </c>
      <c r="FJ25" s="161"/>
      <c r="FK25" s="224"/>
      <c r="FL25" s="172"/>
      <c r="FM25" s="165" t="s">
        <v>386</v>
      </c>
      <c r="FO25" s="158" t="s">
        <v>725</v>
      </c>
      <c r="FP25" s="215"/>
      <c r="FQ25" s="165" t="s">
        <v>386</v>
      </c>
      <c r="FR25" s="161"/>
      <c r="FS25" s="210"/>
      <c r="FT25" s="165" t="s">
        <v>386</v>
      </c>
      <c r="FU25" s="159" t="s">
        <v>471</v>
      </c>
      <c r="FV25" s="159" t="s">
        <v>465</v>
      </c>
      <c r="FW25" s="215"/>
      <c r="FX25" s="172"/>
      <c r="FY25" s="165" t="s">
        <v>386</v>
      </c>
      <c r="FZ25" s="161" t="s">
        <v>166</v>
      </c>
      <c r="GB25" s="165" t="s">
        <v>386</v>
      </c>
      <c r="GC25" s="161"/>
      <c r="GD25" s="250"/>
      <c r="GE25" s="224"/>
      <c r="GF25" s="165" t="s">
        <v>386</v>
      </c>
      <c r="GH25" s="215"/>
      <c r="GI25" s="172"/>
      <c r="GJ25" s="165" t="s">
        <v>386</v>
      </c>
      <c r="GK25" s="161"/>
      <c r="GL25" s="214"/>
      <c r="GM25" s="160" t="s">
        <v>231</v>
      </c>
      <c r="GN25" s="161" t="s">
        <v>166</v>
      </c>
      <c r="GO25" s="215"/>
      <c r="GP25" s="202"/>
      <c r="GQ25" s="160" t="s">
        <v>232</v>
      </c>
      <c r="GR25" s="161" t="s">
        <v>166</v>
      </c>
      <c r="GS25" s="215"/>
      <c r="GT25" s="160" t="s">
        <v>232</v>
      </c>
      <c r="GU25" s="161"/>
      <c r="GV25" s="248"/>
      <c r="GW25" s="261"/>
      <c r="GX25" s="160" t="s">
        <v>232</v>
      </c>
      <c r="GY25" s="161" t="s">
        <v>166</v>
      </c>
      <c r="GZ25" s="215"/>
      <c r="HA25" s="160" t="s">
        <v>232</v>
      </c>
      <c r="HB25" s="161"/>
      <c r="HD25" s="165" t="s">
        <v>373</v>
      </c>
      <c r="HE25" s="161" t="s">
        <v>166</v>
      </c>
      <c r="HF25" s="161"/>
      <c r="HG25" s="223"/>
      <c r="HH25" s="165" t="s">
        <v>373</v>
      </c>
      <c r="HI25" s="161" t="s">
        <v>166</v>
      </c>
      <c r="HJ25" s="218"/>
      <c r="HK25" s="165" t="s">
        <v>373</v>
      </c>
      <c r="HL25" s="159" t="s">
        <v>491</v>
      </c>
      <c r="HM25" s="215"/>
      <c r="HN25" s="237"/>
      <c r="HO25" s="161"/>
      <c r="HP25" s="161" t="s">
        <v>166</v>
      </c>
      <c r="HQ25" s="214"/>
      <c r="HR25" s="165" t="s">
        <v>373</v>
      </c>
      <c r="HS25" s="161"/>
      <c r="HT25" s="223"/>
      <c r="HU25" s="165" t="s">
        <v>373</v>
      </c>
      <c r="HV25" s="161" t="s">
        <v>166</v>
      </c>
      <c r="HW25" s="218"/>
      <c r="HX25" s="165" t="s">
        <v>373</v>
      </c>
      <c r="HY25" s="161" t="s">
        <v>166</v>
      </c>
      <c r="HZ25" s="224"/>
      <c r="IC25" s="159" t="s">
        <v>441</v>
      </c>
      <c r="ID25" s="215"/>
      <c r="IF25" s="161" t="s">
        <v>166</v>
      </c>
      <c r="IG25" s="214"/>
      <c r="IH25" s="164" t="s">
        <v>179</v>
      </c>
      <c r="II25" s="161"/>
      <c r="IJ25" s="161"/>
      <c r="IK25" s="219"/>
      <c r="IL25" s="164" t="s">
        <v>179</v>
      </c>
      <c r="IM25" s="161" t="s">
        <v>166</v>
      </c>
      <c r="IN25" s="220"/>
      <c r="IO25" s="164" t="s">
        <v>179</v>
      </c>
      <c r="IQ25" s="215"/>
      <c r="IR25" s="164" t="s">
        <v>179</v>
      </c>
      <c r="IS25" s="161"/>
      <c r="IT25" s="218"/>
      <c r="IU25" s="248"/>
      <c r="IV25" s="161" t="s">
        <v>166</v>
      </c>
      <c r="IW25" s="161" t="s">
        <v>166</v>
      </c>
      <c r="IX25" s="210"/>
      <c r="IY25" s="164" t="s">
        <v>426</v>
      </c>
      <c r="IZ25" s="159" t="s">
        <v>496</v>
      </c>
      <c r="JA25" s="215"/>
      <c r="JB25" s="164" t="s">
        <v>426</v>
      </c>
      <c r="JC25" s="161" t="s">
        <v>166</v>
      </c>
      <c r="JD25" s="210"/>
    </row>
    <row r="26" spans="1:264" s="19" customFormat="1" ht="69" customHeight="1">
      <c r="A26" s="15" t="s">
        <v>12</v>
      </c>
      <c r="B26" s="85">
        <f t="shared" si="0"/>
        <v>15</v>
      </c>
      <c r="C26" s="16" t="s">
        <v>168</v>
      </c>
      <c r="D26" s="16" t="s">
        <v>42</v>
      </c>
      <c r="E26" s="102">
        <f t="shared" si="8"/>
        <v>6</v>
      </c>
      <c r="F26" s="74" t="s">
        <v>43</v>
      </c>
      <c r="G26" s="74" t="s">
        <v>13</v>
      </c>
      <c r="H26" s="74" t="s">
        <v>43</v>
      </c>
      <c r="I26" s="84">
        <f t="shared" si="1"/>
        <v>6</v>
      </c>
      <c r="J26" s="69" t="s">
        <v>14</v>
      </c>
      <c r="K26" s="69" t="s">
        <v>175</v>
      </c>
      <c r="L26" s="86">
        <f t="shared" si="9"/>
        <v>6</v>
      </c>
      <c r="M26" s="17" t="s">
        <v>15</v>
      </c>
      <c r="N26" s="17" t="s">
        <v>174</v>
      </c>
      <c r="O26" s="87">
        <f t="shared" si="2"/>
        <v>7</v>
      </c>
      <c r="P26" s="18" t="s">
        <v>16</v>
      </c>
      <c r="Q26" s="103">
        <f t="shared" si="3"/>
        <v>15</v>
      </c>
      <c r="R26" s="18" t="s">
        <v>17</v>
      </c>
      <c r="S26" s="88">
        <f t="shared" si="4"/>
        <v>2</v>
      </c>
      <c r="T26" s="65" t="s">
        <v>18</v>
      </c>
      <c r="U26" s="65" t="s">
        <v>172</v>
      </c>
      <c r="V26" s="104">
        <f t="shared" si="10"/>
        <v>7</v>
      </c>
      <c r="W26" s="259"/>
      <c r="X26" s="257"/>
      <c r="Y26" s="100">
        <v>23</v>
      </c>
      <c r="Z26" s="161" t="s">
        <v>166</v>
      </c>
      <c r="AA26" s="161" t="s">
        <v>166</v>
      </c>
      <c r="AB26" s="215"/>
      <c r="AC26" s="161" t="s">
        <v>166</v>
      </c>
      <c r="AD26" s="161" t="s">
        <v>166</v>
      </c>
      <c r="AE26" s="215"/>
      <c r="AF26" s="157" t="s">
        <v>457</v>
      </c>
      <c r="AG26" s="167"/>
      <c r="AH26" s="215"/>
      <c r="AI26" s="161" t="s">
        <v>166</v>
      </c>
      <c r="AJ26" s="161" t="s">
        <v>166</v>
      </c>
      <c r="AK26" s="215"/>
      <c r="AL26" s="159" t="s">
        <v>469</v>
      </c>
      <c r="AM26" s="161"/>
      <c r="AN26" s="161"/>
      <c r="AO26" s="210"/>
      <c r="AP26" s="165" t="s">
        <v>373</v>
      </c>
      <c r="AQ26" s="161" t="s">
        <v>166</v>
      </c>
      <c r="AR26" s="248"/>
      <c r="AS26" s="165" t="s">
        <v>373</v>
      </c>
      <c r="AT26" s="161" t="s">
        <v>166</v>
      </c>
      <c r="AU26" s="215"/>
      <c r="AV26" s="165" t="s">
        <v>373</v>
      </c>
      <c r="AW26" s="167"/>
      <c r="AX26" s="215"/>
      <c r="AY26" s="165" t="s">
        <v>373</v>
      </c>
      <c r="AZ26" s="161" t="s">
        <v>166</v>
      </c>
      <c r="BA26" s="215"/>
      <c r="BB26" s="165" t="s">
        <v>373</v>
      </c>
      <c r="BC26" s="161"/>
      <c r="BD26" s="161"/>
      <c r="BE26" s="215"/>
      <c r="BF26" s="166" t="s">
        <v>330</v>
      </c>
      <c r="BG26" s="161" t="s">
        <v>166</v>
      </c>
      <c r="BI26" s="166" t="s">
        <v>330</v>
      </c>
      <c r="BJ26" s="161" t="s">
        <v>166</v>
      </c>
      <c r="BL26" s="166" t="s">
        <v>330</v>
      </c>
      <c r="BM26" s="161"/>
      <c r="BN26" s="218"/>
      <c r="BO26" s="166" t="s">
        <v>330</v>
      </c>
      <c r="BP26" s="161" t="s">
        <v>166</v>
      </c>
      <c r="BQ26" s="215"/>
      <c r="BR26" s="166" t="s">
        <v>330</v>
      </c>
      <c r="BS26" s="161"/>
      <c r="BT26" s="161"/>
      <c r="BU26" s="218"/>
      <c r="BV26" s="166" t="s">
        <v>330</v>
      </c>
      <c r="BW26" s="158" t="s">
        <v>723</v>
      </c>
      <c r="BX26" s="161"/>
      <c r="BY26" s="215"/>
      <c r="BZ26" s="166" t="s">
        <v>331</v>
      </c>
      <c r="CA26" s="161" t="s">
        <v>166</v>
      </c>
      <c r="CB26" s="218"/>
      <c r="CC26" s="159" t="s">
        <v>409</v>
      </c>
      <c r="CD26" s="161"/>
      <c r="CE26" s="215"/>
      <c r="CF26" s="161" t="s">
        <v>166</v>
      </c>
      <c r="CG26" s="161" t="s">
        <v>166</v>
      </c>
      <c r="CH26" s="210"/>
      <c r="CI26" s="161" t="s">
        <v>166</v>
      </c>
      <c r="CJ26" s="161"/>
      <c r="CL26" s="270"/>
      <c r="CM26" s="165" t="s">
        <v>381</v>
      </c>
      <c r="CN26" s="161" t="s">
        <v>166</v>
      </c>
      <c r="CO26" s="161"/>
      <c r="CP26" s="224"/>
      <c r="CQ26" s="165" t="s">
        <v>381</v>
      </c>
      <c r="CR26" s="162"/>
      <c r="CS26" s="218"/>
      <c r="CT26" s="165" t="s">
        <v>381</v>
      </c>
      <c r="CU26" s="161"/>
      <c r="CV26" s="214"/>
      <c r="CW26" s="168"/>
      <c r="CX26" s="165" t="s">
        <v>381</v>
      </c>
      <c r="CY26" s="161" t="s">
        <v>166</v>
      </c>
      <c r="CZ26" s="161"/>
      <c r="DA26" s="210"/>
      <c r="DB26" s="165" t="s">
        <v>381</v>
      </c>
      <c r="DC26" s="161"/>
      <c r="DD26" s="248"/>
      <c r="DE26" s="165" t="s">
        <v>381</v>
      </c>
      <c r="DG26" s="215"/>
      <c r="DH26" s="165" t="s">
        <v>381</v>
      </c>
      <c r="DJ26" s="218"/>
      <c r="DK26" s="165" t="s">
        <v>381</v>
      </c>
      <c r="DL26" s="161"/>
      <c r="DM26" s="215"/>
      <c r="DN26" s="168"/>
      <c r="DO26" s="165" t="s">
        <v>381</v>
      </c>
      <c r="DP26" s="161" t="s">
        <v>166</v>
      </c>
      <c r="DQ26" s="210"/>
      <c r="DR26" s="165" t="s">
        <v>381</v>
      </c>
      <c r="DS26" s="161"/>
      <c r="DT26" s="215"/>
      <c r="DU26" s="160" t="s">
        <v>237</v>
      </c>
      <c r="DV26" s="161" t="s">
        <v>166</v>
      </c>
      <c r="DW26" s="215"/>
      <c r="DX26" s="160" t="s">
        <v>238</v>
      </c>
      <c r="DY26" s="161" t="s">
        <v>166</v>
      </c>
      <c r="DZ26" s="219"/>
      <c r="EA26" s="160" t="s">
        <v>238</v>
      </c>
      <c r="EB26" s="159" t="s">
        <v>476</v>
      </c>
      <c r="EC26" s="199"/>
      <c r="ED26" s="215"/>
      <c r="EE26" s="160" t="s">
        <v>238</v>
      </c>
      <c r="EF26" s="159" t="s">
        <v>416</v>
      </c>
      <c r="EG26" s="215"/>
      <c r="EH26" s="160" t="s">
        <v>238</v>
      </c>
      <c r="EI26" s="161"/>
      <c r="EJ26" s="218"/>
      <c r="EK26" s="158" t="s">
        <v>293</v>
      </c>
      <c r="EL26" s="159" t="s">
        <v>450</v>
      </c>
      <c r="EM26" s="215"/>
      <c r="EN26" s="202"/>
      <c r="EO26" s="158" t="s">
        <v>293</v>
      </c>
      <c r="EP26" s="161" t="s">
        <v>166</v>
      </c>
      <c r="EQ26" s="210"/>
      <c r="ER26" s="158" t="s">
        <v>293</v>
      </c>
      <c r="ES26" s="161"/>
      <c r="ET26" s="270"/>
      <c r="EU26" s="210"/>
      <c r="EV26" s="158" t="s">
        <v>293</v>
      </c>
      <c r="EW26" s="159" t="s">
        <v>690</v>
      </c>
      <c r="EX26" s="215"/>
      <c r="EY26" s="158" t="s">
        <v>293</v>
      </c>
      <c r="EZ26" s="194"/>
      <c r="FA26" s="204"/>
      <c r="FB26" s="204"/>
      <c r="FC26" s="159" t="s">
        <v>578</v>
      </c>
      <c r="FD26" s="161" t="s">
        <v>166</v>
      </c>
      <c r="FE26" s="215"/>
      <c r="FF26" s="159" t="s">
        <v>460</v>
      </c>
      <c r="FG26" s="161" t="s">
        <v>166</v>
      </c>
      <c r="FH26" s="219"/>
      <c r="FI26" s="163" t="s">
        <v>206</v>
      </c>
      <c r="FJ26" s="161"/>
      <c r="FK26" s="224"/>
      <c r="FL26" s="172"/>
      <c r="FM26" s="163" t="s">
        <v>206</v>
      </c>
      <c r="FN26" s="159" t="s">
        <v>398</v>
      </c>
      <c r="FO26" s="161"/>
      <c r="FP26" s="215"/>
      <c r="FQ26" s="163" t="s">
        <v>206</v>
      </c>
      <c r="FR26" s="161"/>
      <c r="FS26" s="210"/>
      <c r="FT26" s="163" t="s">
        <v>206</v>
      </c>
      <c r="FU26" s="159" t="s">
        <v>471</v>
      </c>
      <c r="FV26" s="159" t="s">
        <v>465</v>
      </c>
      <c r="FW26" s="215"/>
      <c r="FX26" s="172"/>
      <c r="FY26" s="163" t="s">
        <v>206</v>
      </c>
      <c r="FZ26" s="161" t="s">
        <v>166</v>
      </c>
      <c r="GB26" s="163" t="s">
        <v>206</v>
      </c>
      <c r="GC26" s="161"/>
      <c r="GD26" s="250"/>
      <c r="GE26" s="224"/>
      <c r="GF26" s="163" t="s">
        <v>207</v>
      </c>
      <c r="GG26" s="20"/>
      <c r="GH26" s="215"/>
      <c r="GI26" s="172"/>
      <c r="GJ26" s="161"/>
      <c r="GK26" s="161"/>
      <c r="GL26" s="214"/>
      <c r="GM26" s="161" t="s">
        <v>166</v>
      </c>
      <c r="GN26" s="161" t="s">
        <v>166</v>
      </c>
      <c r="GO26" s="215"/>
      <c r="GP26" s="202"/>
      <c r="GQ26" s="161" t="s">
        <v>166</v>
      </c>
      <c r="GR26" s="161" t="s">
        <v>166</v>
      </c>
      <c r="GS26" s="215"/>
      <c r="GT26" s="167"/>
      <c r="GU26" s="167"/>
      <c r="GV26" s="248"/>
      <c r="GW26" s="261"/>
      <c r="GX26" s="160" t="s">
        <v>354</v>
      </c>
      <c r="GY26" s="161" t="s">
        <v>166</v>
      </c>
      <c r="GZ26" s="215"/>
      <c r="HB26" s="161"/>
      <c r="HD26" s="164" t="s">
        <v>179</v>
      </c>
      <c r="HE26" s="161" t="s">
        <v>166</v>
      </c>
      <c r="HF26" s="161"/>
      <c r="HG26" s="223"/>
      <c r="HI26" s="161" t="s">
        <v>166</v>
      </c>
      <c r="HJ26" s="218"/>
      <c r="HK26" s="164" t="s">
        <v>179</v>
      </c>
      <c r="HL26" s="159" t="s">
        <v>490</v>
      </c>
      <c r="HM26" s="215"/>
      <c r="HN26" s="237"/>
      <c r="HO26" s="159" t="s">
        <v>731</v>
      </c>
      <c r="HP26" s="161" t="s">
        <v>166</v>
      </c>
      <c r="HQ26" s="214"/>
      <c r="HR26" s="164" t="s">
        <v>179</v>
      </c>
      <c r="HS26" s="161"/>
      <c r="HT26" s="223"/>
      <c r="HU26" s="164" t="s">
        <v>179</v>
      </c>
      <c r="HV26" s="161" t="s">
        <v>166</v>
      </c>
      <c r="HW26" s="218"/>
      <c r="HX26" s="164" t="s">
        <v>426</v>
      </c>
      <c r="HY26" s="161" t="s">
        <v>166</v>
      </c>
      <c r="HZ26" s="224"/>
      <c r="IA26" s="164" t="s">
        <v>426</v>
      </c>
      <c r="IB26" s="159" t="s">
        <v>473</v>
      </c>
      <c r="IC26" s="161"/>
      <c r="ID26" s="215"/>
      <c r="IE26" s="161" t="s">
        <v>166</v>
      </c>
      <c r="IF26" s="161" t="s">
        <v>166</v>
      </c>
      <c r="IG26" s="214"/>
      <c r="IH26" s="161" t="s">
        <v>166</v>
      </c>
      <c r="II26" s="161"/>
      <c r="IJ26" s="161"/>
      <c r="IK26" s="219"/>
      <c r="IL26" s="161" t="s">
        <v>166</v>
      </c>
      <c r="IM26" s="161" t="s">
        <v>166</v>
      </c>
      <c r="IN26" s="220"/>
      <c r="IO26" s="161" t="s">
        <v>166</v>
      </c>
      <c r="IQ26" s="215"/>
      <c r="IR26" s="157" t="s">
        <v>458</v>
      </c>
      <c r="IS26" s="161"/>
      <c r="IT26" s="218"/>
      <c r="IU26" s="248"/>
      <c r="IV26" s="161" t="s">
        <v>166</v>
      </c>
      <c r="IW26" s="161" t="s">
        <v>166</v>
      </c>
      <c r="IX26" s="210"/>
      <c r="IY26" s="161" t="s">
        <v>166</v>
      </c>
      <c r="IZ26" s="159" t="s">
        <v>496</v>
      </c>
      <c r="JA26" s="215"/>
      <c r="JB26" s="161" t="s">
        <v>166</v>
      </c>
      <c r="JC26" s="161" t="s">
        <v>166</v>
      </c>
      <c r="JD26" s="210"/>
    </row>
    <row r="27" spans="1:264" s="19" customFormat="1" ht="69" customHeight="1">
      <c r="A27" s="15" t="s">
        <v>12</v>
      </c>
      <c r="B27" s="85">
        <f t="shared" si="0"/>
        <v>15</v>
      </c>
      <c r="C27" s="16" t="s">
        <v>168</v>
      </c>
      <c r="D27" s="16" t="s">
        <v>42</v>
      </c>
      <c r="E27" s="102">
        <f t="shared" si="8"/>
        <v>6</v>
      </c>
      <c r="F27" s="74" t="s">
        <v>43</v>
      </c>
      <c r="G27" s="74" t="s">
        <v>13</v>
      </c>
      <c r="H27" s="74" t="s">
        <v>43</v>
      </c>
      <c r="I27" s="84">
        <f t="shared" si="1"/>
        <v>6</v>
      </c>
      <c r="J27" s="69" t="s">
        <v>14</v>
      </c>
      <c r="K27" s="69" t="s">
        <v>175</v>
      </c>
      <c r="L27" s="86">
        <f t="shared" si="9"/>
        <v>7</v>
      </c>
      <c r="M27" s="17" t="s">
        <v>15</v>
      </c>
      <c r="N27" s="17" t="s">
        <v>174</v>
      </c>
      <c r="O27" s="87">
        <f t="shared" si="2"/>
        <v>7</v>
      </c>
      <c r="P27" s="18" t="s">
        <v>16</v>
      </c>
      <c r="Q27" s="103">
        <f t="shared" si="3"/>
        <v>15</v>
      </c>
      <c r="R27" s="18" t="s">
        <v>17</v>
      </c>
      <c r="S27" s="88">
        <f t="shared" si="4"/>
        <v>2</v>
      </c>
      <c r="T27" s="65" t="s">
        <v>18</v>
      </c>
      <c r="U27" s="65" t="s">
        <v>172</v>
      </c>
      <c r="V27" s="104">
        <f t="shared" si="10"/>
        <v>7</v>
      </c>
      <c r="W27" s="259"/>
      <c r="X27" s="257"/>
      <c r="Y27" s="100">
        <v>24</v>
      </c>
      <c r="Z27" s="165" t="s">
        <v>373</v>
      </c>
      <c r="AA27" s="161" t="s">
        <v>166</v>
      </c>
      <c r="AB27" s="215"/>
      <c r="AC27" s="165" t="s">
        <v>373</v>
      </c>
      <c r="AD27" s="161" t="s">
        <v>166</v>
      </c>
      <c r="AE27" s="215"/>
      <c r="AF27" s="165" t="s">
        <v>373</v>
      </c>
      <c r="AG27" s="161"/>
      <c r="AH27" s="215"/>
      <c r="AI27" s="165" t="s">
        <v>373</v>
      </c>
      <c r="AJ27" s="161" t="s">
        <v>166</v>
      </c>
      <c r="AK27" s="215"/>
      <c r="AL27" s="165" t="s">
        <v>373</v>
      </c>
      <c r="AM27" s="161"/>
      <c r="AN27" s="161"/>
      <c r="AO27" s="210"/>
      <c r="AP27" s="161" t="s">
        <v>166</v>
      </c>
      <c r="AQ27" s="161" t="s">
        <v>166</v>
      </c>
      <c r="AR27" s="248"/>
      <c r="AT27" s="161" t="s">
        <v>166</v>
      </c>
      <c r="AU27" s="215"/>
      <c r="AV27" s="159" t="s">
        <v>578</v>
      </c>
      <c r="AW27" s="161"/>
      <c r="AX27" s="215"/>
      <c r="AY27" s="161"/>
      <c r="AZ27" s="161" t="s">
        <v>166</v>
      </c>
      <c r="BA27" s="215"/>
      <c r="BB27" s="159" t="s">
        <v>494</v>
      </c>
      <c r="BC27" s="161"/>
      <c r="BD27" s="161"/>
      <c r="BE27" s="215"/>
      <c r="BF27" s="165" t="s">
        <v>381</v>
      </c>
      <c r="BG27" s="161" t="s">
        <v>166</v>
      </c>
      <c r="BI27" s="165" t="s">
        <v>381</v>
      </c>
      <c r="BJ27" s="161" t="s">
        <v>166</v>
      </c>
      <c r="BL27" s="165" t="s">
        <v>381</v>
      </c>
      <c r="BM27" s="161"/>
      <c r="BN27" s="218"/>
      <c r="BO27" s="165" t="s">
        <v>381</v>
      </c>
      <c r="BP27" s="161" t="s">
        <v>166</v>
      </c>
      <c r="BQ27" s="215"/>
      <c r="BR27" s="165" t="s">
        <v>381</v>
      </c>
      <c r="BS27" s="161"/>
      <c r="BT27" s="161"/>
      <c r="BU27" s="218"/>
      <c r="BV27" s="165" t="s">
        <v>381</v>
      </c>
      <c r="BW27" s="158" t="s">
        <v>723</v>
      </c>
      <c r="BX27" s="161"/>
      <c r="BY27" s="215"/>
      <c r="BZ27" s="165" t="s">
        <v>381</v>
      </c>
      <c r="CA27" s="161" t="s">
        <v>166</v>
      </c>
      <c r="CB27" s="218"/>
      <c r="CC27" s="165" t="s">
        <v>381</v>
      </c>
      <c r="CD27" s="161"/>
      <c r="CE27" s="215"/>
      <c r="CF27" s="165" t="s">
        <v>381</v>
      </c>
      <c r="CG27" s="161" t="s">
        <v>166</v>
      </c>
      <c r="CH27" s="210"/>
      <c r="CI27" s="165" t="s">
        <v>381</v>
      </c>
      <c r="CJ27" s="161"/>
      <c r="CL27" s="270"/>
      <c r="CM27" s="161" t="s">
        <v>166</v>
      </c>
      <c r="CN27" s="161" t="s">
        <v>166</v>
      </c>
      <c r="CO27" s="161"/>
      <c r="CP27" s="224"/>
      <c r="CQ27" s="161" t="s">
        <v>166</v>
      </c>
      <c r="CR27" s="161" t="s">
        <v>166</v>
      </c>
      <c r="CS27" s="218"/>
      <c r="CT27" s="159" t="s">
        <v>459</v>
      </c>
      <c r="CU27" s="161"/>
      <c r="CV27" s="214"/>
      <c r="CW27" s="168"/>
      <c r="CX27" s="166" t="s">
        <v>311</v>
      </c>
      <c r="CY27" s="161" t="s">
        <v>166</v>
      </c>
      <c r="CZ27" s="161"/>
      <c r="DA27" s="210"/>
      <c r="DB27" s="166" t="s">
        <v>311</v>
      </c>
      <c r="DC27" s="161"/>
      <c r="DD27" s="248"/>
      <c r="DE27" s="166" t="s">
        <v>311</v>
      </c>
      <c r="DG27" s="215"/>
      <c r="DH27" s="166" t="s">
        <v>311</v>
      </c>
      <c r="DJ27" s="218"/>
      <c r="DK27" s="166" t="s">
        <v>311</v>
      </c>
      <c r="DL27" s="161"/>
      <c r="DM27" s="215"/>
      <c r="DN27" s="168"/>
      <c r="DO27" s="166" t="s">
        <v>311</v>
      </c>
      <c r="DP27" s="161" t="s">
        <v>166</v>
      </c>
      <c r="DQ27" s="210"/>
      <c r="DR27" s="166" t="s">
        <v>312</v>
      </c>
      <c r="DS27" s="161"/>
      <c r="DT27" s="215"/>
      <c r="DU27" s="157" t="s">
        <v>457</v>
      </c>
      <c r="DV27" s="161" t="s">
        <v>166</v>
      </c>
      <c r="DW27" s="215"/>
      <c r="DX27" s="159" t="s">
        <v>470</v>
      </c>
      <c r="DY27" s="161" t="s">
        <v>166</v>
      </c>
      <c r="DZ27" s="219"/>
      <c r="EA27" s="161"/>
      <c r="EB27" s="159" t="s">
        <v>476</v>
      </c>
      <c r="EC27" s="199"/>
      <c r="ED27" s="215"/>
      <c r="EE27" s="161" t="s">
        <v>166</v>
      </c>
      <c r="EF27" s="159" t="s">
        <v>416</v>
      </c>
      <c r="EG27" s="215"/>
      <c r="EH27" s="161" t="s">
        <v>166</v>
      </c>
      <c r="EI27" s="161"/>
      <c r="EJ27" s="218"/>
      <c r="EK27" s="161" t="s">
        <v>166</v>
      </c>
      <c r="EL27" s="159" t="s">
        <v>450</v>
      </c>
      <c r="EM27" s="215"/>
      <c r="EN27" s="202"/>
      <c r="EO27" s="159" t="s">
        <v>463</v>
      </c>
      <c r="EP27" s="161" t="s">
        <v>166</v>
      </c>
      <c r="EQ27" s="210"/>
      <c r="ER27" s="161"/>
      <c r="ES27" s="161"/>
      <c r="ET27" s="270"/>
      <c r="EU27" s="210"/>
      <c r="EV27" s="160" t="s">
        <v>354</v>
      </c>
      <c r="EW27" s="159" t="s">
        <v>690</v>
      </c>
      <c r="EX27" s="215"/>
      <c r="EY27" s="194"/>
      <c r="EZ27" s="194"/>
      <c r="FA27" s="204"/>
      <c r="FB27" s="204"/>
      <c r="FC27" s="158" t="s">
        <v>290</v>
      </c>
      <c r="FD27" s="161" t="s">
        <v>166</v>
      </c>
      <c r="FE27" s="215"/>
      <c r="FF27" s="158" t="s">
        <v>290</v>
      </c>
      <c r="FG27" s="161" t="s">
        <v>166</v>
      </c>
      <c r="FH27" s="219"/>
      <c r="FI27" s="158" t="s">
        <v>290</v>
      </c>
      <c r="FJ27" s="161"/>
      <c r="FK27" s="224"/>
      <c r="FL27" s="172"/>
      <c r="FM27" s="158" t="s">
        <v>290</v>
      </c>
      <c r="FN27" s="159" t="s">
        <v>398</v>
      </c>
      <c r="FO27" s="161"/>
      <c r="FP27" s="215"/>
      <c r="FQ27" s="158" t="s">
        <v>290</v>
      </c>
      <c r="FR27" s="161"/>
      <c r="FS27" s="210"/>
      <c r="FT27" s="159" t="s">
        <v>409</v>
      </c>
      <c r="FU27" s="159" t="s">
        <v>471</v>
      </c>
      <c r="FV27" s="161"/>
      <c r="FW27" s="215"/>
      <c r="FX27" s="172"/>
      <c r="FY27" s="161" t="s">
        <v>166</v>
      </c>
      <c r="FZ27" s="161" t="s">
        <v>166</v>
      </c>
      <c r="GB27" s="160" t="s">
        <v>237</v>
      </c>
      <c r="GC27" s="161"/>
      <c r="GD27" s="250"/>
      <c r="GE27" s="224"/>
      <c r="GF27" s="160" t="s">
        <v>238</v>
      </c>
      <c r="GG27" s="20"/>
      <c r="GH27" s="215"/>
      <c r="GI27" s="172"/>
      <c r="GJ27" s="160" t="s">
        <v>238</v>
      </c>
      <c r="GK27" s="161"/>
      <c r="GL27" s="214"/>
      <c r="GM27" s="160" t="s">
        <v>238</v>
      </c>
      <c r="GN27" s="159" t="s">
        <v>465</v>
      </c>
      <c r="GO27" s="215"/>
      <c r="GP27" s="202"/>
      <c r="GQ27" s="160" t="s">
        <v>238</v>
      </c>
      <c r="GR27" s="161" t="s">
        <v>166</v>
      </c>
      <c r="GS27" s="215"/>
      <c r="GT27" s="161"/>
      <c r="GU27" s="161"/>
      <c r="GV27" s="248"/>
      <c r="GW27" s="261"/>
      <c r="GX27" s="161" t="s">
        <v>166</v>
      </c>
      <c r="GY27" s="161" t="s">
        <v>166</v>
      </c>
      <c r="GZ27" s="215"/>
      <c r="HB27" s="161"/>
      <c r="HD27" s="164" t="s">
        <v>180</v>
      </c>
      <c r="HE27" s="161" t="s">
        <v>166</v>
      </c>
      <c r="HF27" s="161"/>
      <c r="HG27" s="223"/>
      <c r="HH27" s="164" t="s">
        <v>180</v>
      </c>
      <c r="HI27" s="161" t="s">
        <v>166</v>
      </c>
      <c r="HJ27" s="218"/>
      <c r="HK27" s="164" t="s">
        <v>429</v>
      </c>
      <c r="HL27" s="159" t="s">
        <v>473</v>
      </c>
      <c r="HM27" s="215"/>
      <c r="HN27" s="237"/>
      <c r="HO27" s="159" t="s">
        <v>731</v>
      </c>
      <c r="HP27" s="161" t="s">
        <v>166</v>
      </c>
      <c r="HQ27" s="214"/>
      <c r="HR27" s="164" t="s">
        <v>282</v>
      </c>
      <c r="HS27" s="161"/>
      <c r="HT27" s="223"/>
      <c r="HU27" s="164" t="s">
        <v>429</v>
      </c>
      <c r="HV27" s="161" t="s">
        <v>166</v>
      </c>
      <c r="HW27" s="218"/>
      <c r="HX27" s="163" t="s">
        <v>206</v>
      </c>
      <c r="HY27" s="161" t="s">
        <v>166</v>
      </c>
      <c r="HZ27" s="224"/>
      <c r="IA27" s="163" t="s">
        <v>206</v>
      </c>
      <c r="IB27" s="161"/>
      <c r="IC27" s="161"/>
      <c r="ID27" s="215"/>
      <c r="IE27" s="163" t="s">
        <v>206</v>
      </c>
      <c r="IF27" s="161" t="s">
        <v>166</v>
      </c>
      <c r="IG27" s="214"/>
      <c r="IH27" s="163" t="s">
        <v>206</v>
      </c>
      <c r="II27" s="161"/>
      <c r="IJ27" s="161"/>
      <c r="IK27" s="219"/>
      <c r="IL27" s="163" t="s">
        <v>206</v>
      </c>
      <c r="IM27" s="161" t="s">
        <v>166</v>
      </c>
      <c r="IN27" s="220"/>
      <c r="IO27" s="163" t="s">
        <v>206</v>
      </c>
      <c r="IQ27" s="215"/>
      <c r="IR27" s="163" t="s">
        <v>207</v>
      </c>
      <c r="IS27" s="161"/>
      <c r="IT27" s="218"/>
      <c r="IU27" s="248"/>
      <c r="IV27" s="161"/>
      <c r="IW27" s="161" t="s">
        <v>166</v>
      </c>
      <c r="IX27" s="210"/>
      <c r="IY27" s="164" t="s">
        <v>429</v>
      </c>
      <c r="IZ27" s="159" t="s">
        <v>496</v>
      </c>
      <c r="JA27" s="215"/>
      <c r="JB27" s="164" t="s">
        <v>429</v>
      </c>
      <c r="JC27" s="161" t="s">
        <v>166</v>
      </c>
      <c r="JD27" s="210"/>
    </row>
    <row r="28" spans="1:264" s="19" customFormat="1" ht="69" customHeight="1">
      <c r="A28" s="15" t="s">
        <v>12</v>
      </c>
      <c r="B28" s="85">
        <f t="shared" si="0"/>
        <v>15</v>
      </c>
      <c r="C28" s="16" t="s">
        <v>168</v>
      </c>
      <c r="D28" s="16" t="s">
        <v>42</v>
      </c>
      <c r="E28" s="102">
        <f t="shared" si="8"/>
        <v>6</v>
      </c>
      <c r="F28" s="74" t="s">
        <v>43</v>
      </c>
      <c r="G28" s="74" t="s">
        <v>13</v>
      </c>
      <c r="H28" s="74" t="s">
        <v>43</v>
      </c>
      <c r="I28" s="84">
        <f t="shared" si="1"/>
        <v>6</v>
      </c>
      <c r="J28" s="69" t="s">
        <v>14</v>
      </c>
      <c r="K28" s="69" t="s">
        <v>175</v>
      </c>
      <c r="L28" s="86">
        <f t="shared" si="9"/>
        <v>7</v>
      </c>
      <c r="M28" s="17" t="s">
        <v>15</v>
      </c>
      <c r="N28" s="17" t="s">
        <v>174</v>
      </c>
      <c r="O28" s="87">
        <f t="shared" si="2"/>
        <v>7</v>
      </c>
      <c r="P28" s="18" t="s">
        <v>16</v>
      </c>
      <c r="Q28" s="103">
        <f t="shared" si="3"/>
        <v>15</v>
      </c>
      <c r="R28" s="18" t="s">
        <v>17</v>
      </c>
      <c r="S28" s="88">
        <f t="shared" si="4"/>
        <v>2</v>
      </c>
      <c r="T28" s="65" t="s">
        <v>18</v>
      </c>
      <c r="U28" s="65" t="s">
        <v>172</v>
      </c>
      <c r="V28" s="104">
        <f t="shared" si="10"/>
        <v>7</v>
      </c>
      <c r="W28" s="259"/>
      <c r="X28" s="257"/>
      <c r="Y28" s="100">
        <v>25</v>
      </c>
      <c r="Z28" s="159" t="s">
        <v>459</v>
      </c>
      <c r="AA28" s="161" t="s">
        <v>166</v>
      </c>
      <c r="AB28" s="215"/>
      <c r="AC28" s="161" t="s">
        <v>166</v>
      </c>
      <c r="AD28" s="161" t="s">
        <v>166</v>
      </c>
      <c r="AE28" s="215"/>
      <c r="AF28" s="161"/>
      <c r="AG28" s="161"/>
      <c r="AH28" s="215"/>
      <c r="AI28" s="160" t="s">
        <v>276</v>
      </c>
      <c r="AJ28" s="161" t="s">
        <v>166</v>
      </c>
      <c r="AK28" s="215"/>
      <c r="AL28" s="160" t="s">
        <v>277</v>
      </c>
      <c r="AM28" s="161"/>
      <c r="AN28" s="161"/>
      <c r="AO28" s="210"/>
      <c r="AP28" s="160" t="s">
        <v>277</v>
      </c>
      <c r="AQ28" s="161" t="s">
        <v>166</v>
      </c>
      <c r="AR28" s="248"/>
      <c r="AS28" s="161" t="s">
        <v>166</v>
      </c>
      <c r="AU28" s="215"/>
      <c r="AV28" s="160" t="s">
        <v>277</v>
      </c>
      <c r="AW28" s="159" t="s">
        <v>690</v>
      </c>
      <c r="AX28" s="215"/>
      <c r="AY28" s="160" t="s">
        <v>277</v>
      </c>
      <c r="AZ28" s="161" t="s">
        <v>166</v>
      </c>
      <c r="BA28" s="215"/>
      <c r="BB28" s="166" t="s">
        <v>309</v>
      </c>
      <c r="BC28" s="161"/>
      <c r="BD28" s="161"/>
      <c r="BE28" s="215"/>
      <c r="BF28" s="166" t="s">
        <v>309</v>
      </c>
      <c r="BG28" s="161" t="s">
        <v>166</v>
      </c>
      <c r="BI28" s="166" t="s">
        <v>309</v>
      </c>
      <c r="BJ28" s="161" t="s">
        <v>166</v>
      </c>
      <c r="BL28" s="166" t="s">
        <v>309</v>
      </c>
      <c r="BM28" s="161"/>
      <c r="BN28" s="218"/>
      <c r="BO28" s="166" t="s">
        <v>309</v>
      </c>
      <c r="BP28" s="161" t="s">
        <v>166</v>
      </c>
      <c r="BQ28" s="215"/>
      <c r="BR28" s="166" t="s">
        <v>309</v>
      </c>
      <c r="BS28" s="161"/>
      <c r="BT28" s="161"/>
      <c r="BU28" s="218"/>
      <c r="BV28" s="166" t="s">
        <v>310</v>
      </c>
      <c r="BW28" s="161" t="s">
        <v>166</v>
      </c>
      <c r="BX28" s="161"/>
      <c r="BY28" s="215"/>
      <c r="BZ28" s="158" t="s">
        <v>412</v>
      </c>
      <c r="CA28" s="161" t="s">
        <v>166</v>
      </c>
      <c r="CB28" s="218"/>
      <c r="CC28" s="158" t="s">
        <v>412</v>
      </c>
      <c r="CD28" s="161"/>
      <c r="CE28" s="215"/>
      <c r="CF28" s="158" t="s">
        <v>412</v>
      </c>
      <c r="CG28" s="161" t="s">
        <v>166</v>
      </c>
      <c r="CH28" s="210"/>
      <c r="CI28" s="158" t="s">
        <v>412</v>
      </c>
      <c r="CJ28" s="161"/>
      <c r="CL28" s="270"/>
      <c r="CM28" s="158" t="s">
        <v>412</v>
      </c>
      <c r="CN28" s="161" t="s">
        <v>166</v>
      </c>
      <c r="CO28" s="161"/>
      <c r="CP28" s="224"/>
      <c r="CR28" s="161" t="s">
        <v>166</v>
      </c>
      <c r="CS28" s="218"/>
      <c r="CT28" s="164" t="s">
        <v>185</v>
      </c>
      <c r="CU28" s="161"/>
      <c r="CV28" s="214"/>
      <c r="CW28" s="168"/>
      <c r="CX28" s="164" t="s">
        <v>185</v>
      </c>
      <c r="CY28" s="161" t="s">
        <v>166</v>
      </c>
      <c r="CZ28" s="161"/>
      <c r="DA28" s="210"/>
      <c r="DB28" s="164" t="s">
        <v>185</v>
      </c>
      <c r="DC28" s="161"/>
      <c r="DD28" s="248"/>
      <c r="DE28" s="164" t="s">
        <v>185</v>
      </c>
      <c r="DG28" s="215"/>
      <c r="DH28" s="164" t="s">
        <v>185</v>
      </c>
      <c r="DI28" s="161" t="s">
        <v>166</v>
      </c>
      <c r="DJ28" s="218"/>
      <c r="DK28" s="164" t="s">
        <v>185</v>
      </c>
      <c r="DL28" s="161"/>
      <c r="DM28" s="215"/>
      <c r="DN28" s="168"/>
      <c r="DO28" s="164" t="s">
        <v>186</v>
      </c>
      <c r="DP28" s="161" t="s">
        <v>166</v>
      </c>
      <c r="DQ28" s="210"/>
      <c r="DR28" s="157" t="s">
        <v>457</v>
      </c>
      <c r="DS28" s="161"/>
      <c r="DT28" s="215"/>
      <c r="DU28" s="161" t="s">
        <v>166</v>
      </c>
      <c r="DV28" s="159" t="s">
        <v>472</v>
      </c>
      <c r="DW28" s="215"/>
      <c r="DX28" s="161" t="s">
        <v>166</v>
      </c>
      <c r="DY28" s="161" t="s">
        <v>166</v>
      </c>
      <c r="DZ28" s="219"/>
      <c r="EA28" s="161"/>
      <c r="EB28" s="159" t="s">
        <v>491</v>
      </c>
      <c r="EC28" s="199"/>
      <c r="ED28" s="215"/>
      <c r="EE28" s="161" t="s">
        <v>166</v>
      </c>
      <c r="EF28" s="161" t="s">
        <v>166</v>
      </c>
      <c r="EG28" s="215"/>
      <c r="EH28" s="161"/>
      <c r="EI28" s="161"/>
      <c r="EJ28" s="218"/>
      <c r="EK28" s="163" t="s">
        <v>206</v>
      </c>
      <c r="EL28" s="159" t="s">
        <v>473</v>
      </c>
      <c r="EM28" s="215"/>
      <c r="EN28" s="202"/>
      <c r="EO28" s="163" t="s">
        <v>206</v>
      </c>
      <c r="EP28" s="161" t="s">
        <v>166</v>
      </c>
      <c r="EQ28" s="210"/>
      <c r="ER28" s="163" t="s">
        <v>206</v>
      </c>
      <c r="ES28" s="161"/>
      <c r="ET28" s="270"/>
      <c r="EU28" s="210"/>
      <c r="EV28" s="163" t="s">
        <v>206</v>
      </c>
      <c r="EX28" s="215"/>
      <c r="EY28" s="163" t="s">
        <v>206</v>
      </c>
      <c r="EZ28" s="161"/>
      <c r="FA28" s="204"/>
      <c r="FB28" s="204"/>
      <c r="FC28" s="163" t="s">
        <v>206</v>
      </c>
      <c r="FD28" s="161" t="s">
        <v>166</v>
      </c>
      <c r="FE28" s="215"/>
      <c r="FF28" s="163" t="s">
        <v>207</v>
      </c>
      <c r="FG28" s="161" t="s">
        <v>166</v>
      </c>
      <c r="FH28" s="219"/>
      <c r="FI28" s="161"/>
      <c r="FJ28" s="161"/>
      <c r="FK28" s="224"/>
      <c r="FL28" s="172"/>
      <c r="FM28" s="161" t="s">
        <v>166</v>
      </c>
      <c r="FN28" s="159" t="s">
        <v>399</v>
      </c>
      <c r="FO28" s="159" t="s">
        <v>441</v>
      </c>
      <c r="FP28" s="215"/>
      <c r="FR28" s="161"/>
      <c r="FS28" s="210"/>
      <c r="FU28" s="159" t="s">
        <v>450</v>
      </c>
      <c r="FV28" s="161"/>
      <c r="FW28" s="215"/>
      <c r="FX28" s="172"/>
      <c r="FY28" s="159" t="s">
        <v>463</v>
      </c>
      <c r="FZ28" s="161" t="s">
        <v>166</v>
      </c>
      <c r="GB28" s="159" t="s">
        <v>470</v>
      </c>
      <c r="GC28" s="161"/>
      <c r="GD28" s="250"/>
      <c r="GE28" s="224"/>
      <c r="GF28" s="161" t="s">
        <v>166</v>
      </c>
      <c r="GG28" s="159" t="s">
        <v>398</v>
      </c>
      <c r="GH28" s="215"/>
      <c r="GI28" s="172"/>
      <c r="GJ28" s="161" t="s">
        <v>166</v>
      </c>
      <c r="GK28" s="161"/>
      <c r="GL28" s="214"/>
      <c r="GM28" s="160" t="s">
        <v>251</v>
      </c>
      <c r="GN28" s="159" t="s">
        <v>465</v>
      </c>
      <c r="GO28" s="215"/>
      <c r="GP28" s="202"/>
      <c r="GQ28" s="161" t="s">
        <v>166</v>
      </c>
      <c r="GR28" s="161" t="s">
        <v>166</v>
      </c>
      <c r="GS28" s="215"/>
      <c r="GT28" s="159" t="s">
        <v>729</v>
      </c>
      <c r="GU28" s="161"/>
      <c r="GV28" s="248"/>
      <c r="GW28" s="261"/>
      <c r="GX28" s="159" t="s">
        <v>409</v>
      </c>
      <c r="GY28" s="20"/>
      <c r="GZ28" s="215"/>
      <c r="HA28" s="161"/>
      <c r="HB28" s="161"/>
      <c r="HD28" s="165" t="s">
        <v>374</v>
      </c>
      <c r="HE28" s="161" t="s">
        <v>166</v>
      </c>
      <c r="HF28" s="161"/>
      <c r="HG28" s="223"/>
      <c r="HH28" s="165" t="s">
        <v>374</v>
      </c>
      <c r="HI28" s="161" t="s">
        <v>166</v>
      </c>
      <c r="HJ28" s="218"/>
      <c r="HK28" s="165" t="s">
        <v>374</v>
      </c>
      <c r="HL28" s="158" t="s">
        <v>723</v>
      </c>
      <c r="HM28" s="215"/>
      <c r="HN28" s="237"/>
      <c r="HO28" s="165" t="s">
        <v>374</v>
      </c>
      <c r="HP28" s="161" t="s">
        <v>166</v>
      </c>
      <c r="HQ28" s="214"/>
      <c r="HR28" s="165" t="s">
        <v>374</v>
      </c>
      <c r="HS28" s="161"/>
      <c r="HT28" s="223"/>
      <c r="HU28" s="161" t="s">
        <v>166</v>
      </c>
      <c r="HV28" s="161" t="s">
        <v>166</v>
      </c>
      <c r="HW28" s="218"/>
      <c r="HX28" s="165" t="s">
        <v>384</v>
      </c>
      <c r="HY28" s="161" t="s">
        <v>166</v>
      </c>
      <c r="HZ28" s="224"/>
      <c r="IA28" s="165" t="s">
        <v>384</v>
      </c>
      <c r="IB28" s="161"/>
      <c r="ID28" s="215"/>
      <c r="IE28" s="165" t="s">
        <v>384</v>
      </c>
      <c r="IF28" s="161" t="s">
        <v>166</v>
      </c>
      <c r="IG28" s="214"/>
      <c r="IH28" s="165" t="s">
        <v>384</v>
      </c>
      <c r="II28" s="161"/>
      <c r="IJ28" s="161"/>
      <c r="IK28" s="219"/>
      <c r="IL28" s="165" t="s">
        <v>384</v>
      </c>
      <c r="IM28" s="161" t="s">
        <v>166</v>
      </c>
      <c r="IN28" s="220"/>
      <c r="IO28" s="165" t="s">
        <v>384</v>
      </c>
      <c r="IP28" s="159" t="s">
        <v>475</v>
      </c>
      <c r="IQ28" s="215"/>
      <c r="IR28" s="165" t="s">
        <v>384</v>
      </c>
      <c r="IS28" s="161"/>
      <c r="IT28" s="218"/>
      <c r="IU28" s="248"/>
      <c r="IV28" s="165" t="s">
        <v>384</v>
      </c>
      <c r="IW28" s="161" t="s">
        <v>166</v>
      </c>
      <c r="IX28" s="210"/>
      <c r="IY28" s="165" t="s">
        <v>384</v>
      </c>
      <c r="IZ28" s="159" t="s">
        <v>496</v>
      </c>
      <c r="JA28" s="215"/>
      <c r="JB28" s="165" t="s">
        <v>384</v>
      </c>
      <c r="JC28" s="161" t="s">
        <v>166</v>
      </c>
      <c r="JD28" s="210"/>
    </row>
    <row r="29" spans="1:264" s="19" customFormat="1" ht="69" customHeight="1">
      <c r="A29" s="15" t="s">
        <v>12</v>
      </c>
      <c r="B29" s="85">
        <f t="shared" si="0"/>
        <v>15</v>
      </c>
      <c r="C29" s="16" t="s">
        <v>168</v>
      </c>
      <c r="D29" s="16" t="s">
        <v>42</v>
      </c>
      <c r="E29" s="102">
        <f t="shared" si="8"/>
        <v>6</v>
      </c>
      <c r="F29" s="74" t="s">
        <v>43</v>
      </c>
      <c r="G29" s="74" t="s">
        <v>13</v>
      </c>
      <c r="H29" s="74" t="s">
        <v>43</v>
      </c>
      <c r="I29" s="84">
        <f t="shared" si="1"/>
        <v>6</v>
      </c>
      <c r="J29" s="69" t="s">
        <v>14</v>
      </c>
      <c r="K29" s="69" t="s">
        <v>175</v>
      </c>
      <c r="L29" s="86">
        <f t="shared" si="9"/>
        <v>7</v>
      </c>
      <c r="M29" s="17" t="s">
        <v>15</v>
      </c>
      <c r="N29" s="17" t="s">
        <v>174</v>
      </c>
      <c r="O29" s="87">
        <f t="shared" si="2"/>
        <v>7</v>
      </c>
      <c r="P29" s="18" t="s">
        <v>16</v>
      </c>
      <c r="Q29" s="103">
        <f t="shared" si="3"/>
        <v>15</v>
      </c>
      <c r="R29" s="18" t="s">
        <v>17</v>
      </c>
      <c r="S29" s="88">
        <f t="shared" si="4"/>
        <v>2</v>
      </c>
      <c r="T29" s="65" t="s">
        <v>18</v>
      </c>
      <c r="U29" s="65" t="s">
        <v>172</v>
      </c>
      <c r="V29" s="104">
        <f t="shared" si="10"/>
        <v>7</v>
      </c>
      <c r="W29" s="259"/>
      <c r="X29" s="257"/>
      <c r="Y29" s="100">
        <v>26</v>
      </c>
      <c r="Z29" s="161" t="s">
        <v>166</v>
      </c>
      <c r="AA29" s="161" t="s">
        <v>166</v>
      </c>
      <c r="AB29" s="215"/>
      <c r="AC29" s="161" t="s">
        <v>166</v>
      </c>
      <c r="AD29" s="161" t="s">
        <v>166</v>
      </c>
      <c r="AE29" s="215"/>
      <c r="AG29" s="167"/>
      <c r="AH29" s="215"/>
      <c r="AJ29" s="161" t="s">
        <v>166</v>
      </c>
      <c r="AK29" s="215"/>
      <c r="AL29" s="159" t="s">
        <v>470</v>
      </c>
      <c r="AM29" s="161"/>
      <c r="AN29" s="161"/>
      <c r="AO29" s="210"/>
      <c r="AP29" s="159" t="s">
        <v>459</v>
      </c>
      <c r="AQ29" s="161" t="s">
        <v>166</v>
      </c>
      <c r="AR29" s="248"/>
      <c r="AS29" s="161" t="s">
        <v>166</v>
      </c>
      <c r="AU29" s="215"/>
      <c r="AV29" s="164" t="s">
        <v>195</v>
      </c>
      <c r="AW29" s="159" t="s">
        <v>690</v>
      </c>
      <c r="AX29" s="215"/>
      <c r="AY29" s="164" t="s">
        <v>195</v>
      </c>
      <c r="AZ29" s="161" t="s">
        <v>166</v>
      </c>
      <c r="BA29" s="215"/>
      <c r="BB29" s="164" t="s">
        <v>195</v>
      </c>
      <c r="BC29" s="161"/>
      <c r="BD29" s="161"/>
      <c r="BE29" s="215"/>
      <c r="BF29" s="164" t="s">
        <v>195</v>
      </c>
      <c r="BG29" s="161" t="s">
        <v>166</v>
      </c>
      <c r="BI29" s="164" t="s">
        <v>195</v>
      </c>
      <c r="BJ29" s="161" t="s">
        <v>166</v>
      </c>
      <c r="BL29" s="164" t="s">
        <v>195</v>
      </c>
      <c r="BM29" s="161"/>
      <c r="BN29" s="218"/>
      <c r="BO29" s="164" t="s">
        <v>196</v>
      </c>
      <c r="BP29" s="161" t="s">
        <v>166</v>
      </c>
      <c r="BQ29" s="215"/>
      <c r="BR29" s="161" t="s">
        <v>166</v>
      </c>
      <c r="BS29" s="161"/>
      <c r="BT29" s="161"/>
      <c r="BU29" s="218"/>
      <c r="BV29" s="161" t="s">
        <v>166</v>
      </c>
      <c r="BW29" s="161" t="s">
        <v>166</v>
      </c>
      <c r="BX29" s="161"/>
      <c r="BY29" s="215"/>
      <c r="BZ29" s="161" t="s">
        <v>166</v>
      </c>
      <c r="CA29" s="161" t="s">
        <v>166</v>
      </c>
      <c r="CB29" s="218"/>
      <c r="CC29" s="161" t="s">
        <v>166</v>
      </c>
      <c r="CD29" s="161"/>
      <c r="CE29" s="215"/>
      <c r="CF29" s="161" t="s">
        <v>166</v>
      </c>
      <c r="CG29" s="161" t="s">
        <v>166</v>
      </c>
      <c r="CH29" s="210"/>
      <c r="CI29" s="161" t="s">
        <v>166</v>
      </c>
      <c r="CJ29" s="161"/>
      <c r="CL29" s="270"/>
      <c r="CM29" s="161" t="s">
        <v>166</v>
      </c>
      <c r="CN29" s="161" t="s">
        <v>166</v>
      </c>
      <c r="CO29" s="161"/>
      <c r="CP29" s="224"/>
      <c r="CQ29" s="163" t="s">
        <v>208</v>
      </c>
      <c r="CR29" s="161" t="s">
        <v>166</v>
      </c>
      <c r="CS29" s="218"/>
      <c r="CT29" s="163" t="s">
        <v>443</v>
      </c>
      <c r="CU29" s="161"/>
      <c r="CV29" s="214"/>
      <c r="CW29" s="168"/>
      <c r="CX29" s="163" t="s">
        <v>443</v>
      </c>
      <c r="CY29" s="161" t="s">
        <v>166</v>
      </c>
      <c r="CZ29" s="161"/>
      <c r="DA29" s="210"/>
      <c r="DB29" s="163" t="s">
        <v>443</v>
      </c>
      <c r="DC29" s="161"/>
      <c r="DD29" s="248"/>
      <c r="DE29" s="163" t="s">
        <v>208</v>
      </c>
      <c r="DG29" s="215"/>
      <c r="DH29" s="163" t="s">
        <v>444</v>
      </c>
      <c r="DI29" s="161" t="s">
        <v>166</v>
      </c>
      <c r="DJ29" s="218"/>
      <c r="DK29" s="163" t="s">
        <v>208</v>
      </c>
      <c r="DL29" s="161"/>
      <c r="DM29" s="215"/>
      <c r="DN29" s="168"/>
      <c r="DO29" s="157" t="s">
        <v>457</v>
      </c>
      <c r="DP29" s="161" t="s">
        <v>166</v>
      </c>
      <c r="DQ29" s="210"/>
      <c r="DR29" s="161" t="s">
        <v>166</v>
      </c>
      <c r="DS29" s="161"/>
      <c r="DT29" s="215"/>
      <c r="DU29" s="165" t="s">
        <v>374</v>
      </c>
      <c r="DV29" s="159" t="s">
        <v>472</v>
      </c>
      <c r="DW29" s="215"/>
      <c r="DX29" s="165" t="s">
        <v>374</v>
      </c>
      <c r="DY29" s="161" t="s">
        <v>166</v>
      </c>
      <c r="DZ29" s="219"/>
      <c r="EA29" s="165" t="s">
        <v>374</v>
      </c>
      <c r="EB29" s="159" t="s">
        <v>491</v>
      </c>
      <c r="EC29" s="199"/>
      <c r="ED29" s="215"/>
      <c r="EE29" s="165" t="s">
        <v>374</v>
      </c>
      <c r="EF29" s="161" t="s">
        <v>166</v>
      </c>
      <c r="EG29" s="215"/>
      <c r="EH29" s="165" t="s">
        <v>374</v>
      </c>
      <c r="EI29" s="161"/>
      <c r="EJ29" s="218"/>
      <c r="EK29" s="160" t="s">
        <v>703</v>
      </c>
      <c r="EL29" s="159" t="s">
        <v>464</v>
      </c>
      <c r="EM29" s="215"/>
      <c r="EN29" s="202"/>
      <c r="EO29" s="159" t="s">
        <v>463</v>
      </c>
      <c r="EP29" s="161" t="s">
        <v>166</v>
      </c>
      <c r="EQ29" s="210"/>
      <c r="ER29" s="166" t="s">
        <v>434</v>
      </c>
      <c r="ES29" s="161"/>
      <c r="ET29" s="270"/>
      <c r="EU29" s="210"/>
      <c r="EV29" s="166" t="s">
        <v>434</v>
      </c>
      <c r="EX29" s="215"/>
      <c r="EY29" s="166" t="s">
        <v>434</v>
      </c>
      <c r="EZ29" s="161"/>
      <c r="FA29" s="204"/>
      <c r="FB29" s="204"/>
      <c r="FC29" s="166" t="s">
        <v>434</v>
      </c>
      <c r="FD29" s="159" t="s">
        <v>450</v>
      </c>
      <c r="FE29" s="215"/>
      <c r="FF29" s="166" t="s">
        <v>434</v>
      </c>
      <c r="FG29" s="161" t="s">
        <v>166</v>
      </c>
      <c r="FH29" s="219"/>
      <c r="FI29" s="166" t="s">
        <v>434</v>
      </c>
      <c r="FJ29" s="161"/>
      <c r="FK29" s="224"/>
      <c r="FL29" s="172"/>
      <c r="FM29" s="166" t="s">
        <v>435</v>
      </c>
      <c r="FN29" s="159" t="s">
        <v>399</v>
      </c>
      <c r="FO29" s="161"/>
      <c r="FP29" s="215"/>
      <c r="FQ29" s="160" t="s">
        <v>278</v>
      </c>
      <c r="FR29" s="161"/>
      <c r="FS29" s="210"/>
      <c r="FT29" s="160" t="s">
        <v>278</v>
      </c>
      <c r="FU29" s="161" t="s">
        <v>166</v>
      </c>
      <c r="FV29" s="161"/>
      <c r="FW29" s="215"/>
      <c r="FX29" s="188"/>
      <c r="FZ29" s="161" t="s">
        <v>166</v>
      </c>
      <c r="GB29" s="160" t="s">
        <v>278</v>
      </c>
      <c r="GC29" s="167"/>
      <c r="GD29" s="250"/>
      <c r="GE29" s="224"/>
      <c r="GF29" s="160" t="s">
        <v>278</v>
      </c>
      <c r="GG29" s="159" t="s">
        <v>398</v>
      </c>
      <c r="GH29" s="215"/>
      <c r="GI29" s="172"/>
      <c r="GJ29" s="160" t="s">
        <v>279</v>
      </c>
      <c r="GK29" s="161"/>
      <c r="GL29" s="214"/>
      <c r="GM29" s="158" t="s">
        <v>294</v>
      </c>
      <c r="GN29" s="161" t="s">
        <v>166</v>
      </c>
      <c r="GO29" s="215"/>
      <c r="GP29" s="202"/>
      <c r="GQ29" s="158" t="s">
        <v>294</v>
      </c>
      <c r="GR29" s="161" t="s">
        <v>166</v>
      </c>
      <c r="GS29" s="215"/>
      <c r="GT29" s="158" t="s">
        <v>294</v>
      </c>
      <c r="GU29" s="161"/>
      <c r="GV29" s="248"/>
      <c r="GW29" s="261"/>
      <c r="GX29" s="158" t="s">
        <v>294</v>
      </c>
      <c r="GY29" s="20"/>
      <c r="GZ29" s="215"/>
      <c r="HA29" s="158" t="s">
        <v>294</v>
      </c>
      <c r="HB29" s="161"/>
      <c r="HD29" s="159" t="s">
        <v>449</v>
      </c>
      <c r="HE29" s="161" t="s">
        <v>166</v>
      </c>
      <c r="HF29" s="161"/>
      <c r="HG29" s="223"/>
      <c r="HH29" s="161" t="s">
        <v>166</v>
      </c>
      <c r="HI29" s="161" t="s">
        <v>166</v>
      </c>
      <c r="HJ29" s="218"/>
      <c r="HK29" s="159" t="s">
        <v>409</v>
      </c>
      <c r="HL29" s="158" t="s">
        <v>723</v>
      </c>
      <c r="HM29" s="215"/>
      <c r="HN29" s="237"/>
      <c r="HO29" s="159" t="s">
        <v>505</v>
      </c>
      <c r="HP29" s="161" t="s">
        <v>166</v>
      </c>
      <c r="HQ29" s="214"/>
      <c r="HR29" s="165" t="s">
        <v>363</v>
      </c>
      <c r="HS29" s="161"/>
      <c r="HT29" s="223"/>
      <c r="HU29" s="165" t="s">
        <v>363</v>
      </c>
      <c r="HV29" s="161" t="s">
        <v>166</v>
      </c>
      <c r="HW29" s="218"/>
      <c r="HX29" s="165" t="s">
        <v>363</v>
      </c>
      <c r="HY29" s="161" t="s">
        <v>166</v>
      </c>
      <c r="HZ29" s="224"/>
      <c r="IA29" s="165" t="s">
        <v>363</v>
      </c>
      <c r="IB29" s="159" t="s">
        <v>474</v>
      </c>
      <c r="IC29" s="161"/>
      <c r="ID29" s="215"/>
      <c r="IE29" s="165" t="s">
        <v>363</v>
      </c>
      <c r="IF29" s="161" t="s">
        <v>166</v>
      </c>
      <c r="IG29" s="214"/>
      <c r="IH29" s="165" t="s">
        <v>363</v>
      </c>
      <c r="II29" s="161"/>
      <c r="IJ29" s="161"/>
      <c r="IK29" s="219"/>
      <c r="IL29" s="165" t="s">
        <v>363</v>
      </c>
      <c r="IM29" s="161" t="s">
        <v>166</v>
      </c>
      <c r="IN29" s="220"/>
      <c r="IO29" s="165" t="s">
        <v>363</v>
      </c>
      <c r="IP29" s="159" t="s">
        <v>475</v>
      </c>
      <c r="IQ29" s="215"/>
      <c r="IR29" s="165" t="s">
        <v>363</v>
      </c>
      <c r="IS29" s="161"/>
      <c r="IT29" s="218"/>
      <c r="IU29" s="248"/>
      <c r="IV29" s="165" t="s">
        <v>363</v>
      </c>
      <c r="IW29" s="161" t="s">
        <v>166</v>
      </c>
      <c r="IX29" s="210"/>
      <c r="IY29" s="161" t="s">
        <v>166</v>
      </c>
      <c r="IZ29" s="159" t="s">
        <v>496</v>
      </c>
      <c r="JA29" s="215"/>
      <c r="JB29" s="161" t="s">
        <v>166</v>
      </c>
      <c r="JC29" s="161" t="s">
        <v>166</v>
      </c>
      <c r="JD29" s="210"/>
    </row>
    <row r="30" spans="1:264" s="19" customFormat="1" ht="69" customHeight="1">
      <c r="A30" s="15" t="s">
        <v>12</v>
      </c>
      <c r="B30" s="85">
        <f t="shared" si="0"/>
        <v>15</v>
      </c>
      <c r="C30" s="16" t="s">
        <v>168</v>
      </c>
      <c r="D30" s="16" t="s">
        <v>42</v>
      </c>
      <c r="E30" s="102">
        <f t="shared" si="8"/>
        <v>6</v>
      </c>
      <c r="F30" s="74" t="s">
        <v>43</v>
      </c>
      <c r="G30" s="74" t="s">
        <v>13</v>
      </c>
      <c r="H30" s="74" t="s">
        <v>43</v>
      </c>
      <c r="I30" s="84">
        <f t="shared" si="1"/>
        <v>6</v>
      </c>
      <c r="J30" s="69" t="s">
        <v>14</v>
      </c>
      <c r="K30" s="69" t="s">
        <v>175</v>
      </c>
      <c r="L30" s="86">
        <f t="shared" si="9"/>
        <v>7</v>
      </c>
      <c r="M30" s="17" t="s">
        <v>15</v>
      </c>
      <c r="N30" s="17" t="s">
        <v>174</v>
      </c>
      <c r="O30" s="87">
        <f t="shared" si="2"/>
        <v>7</v>
      </c>
      <c r="P30" s="18" t="s">
        <v>16</v>
      </c>
      <c r="Q30" s="103">
        <f t="shared" si="3"/>
        <v>15</v>
      </c>
      <c r="R30" s="18" t="s">
        <v>17</v>
      </c>
      <c r="S30" s="88">
        <f t="shared" si="4"/>
        <v>2</v>
      </c>
      <c r="T30" s="65" t="s">
        <v>18</v>
      </c>
      <c r="U30" s="65" t="s">
        <v>172</v>
      </c>
      <c r="V30" s="104">
        <f t="shared" si="10"/>
        <v>7</v>
      </c>
      <c r="W30" s="259"/>
      <c r="X30" s="257"/>
      <c r="Y30" s="100">
        <v>27</v>
      </c>
      <c r="Z30" s="165" t="s">
        <v>363</v>
      </c>
      <c r="AA30" s="161" t="s">
        <v>166</v>
      </c>
      <c r="AB30" s="215"/>
      <c r="AC30" s="165" t="s">
        <v>363</v>
      </c>
      <c r="AD30" s="161" t="s">
        <v>166</v>
      </c>
      <c r="AE30" s="215"/>
      <c r="AF30" s="165" t="s">
        <v>363</v>
      </c>
      <c r="AG30" s="161"/>
      <c r="AH30" s="215"/>
      <c r="AI30" s="165" t="s">
        <v>363</v>
      </c>
      <c r="AJ30" s="161" t="s">
        <v>166</v>
      </c>
      <c r="AK30" s="215"/>
      <c r="AL30" s="165" t="s">
        <v>363</v>
      </c>
      <c r="AM30" s="161"/>
      <c r="AN30" s="161"/>
      <c r="AO30" s="210"/>
      <c r="AP30" s="165" t="s">
        <v>363</v>
      </c>
      <c r="AQ30" s="161" t="s">
        <v>166</v>
      </c>
      <c r="AR30" s="248"/>
      <c r="AS30" s="165" t="s">
        <v>363</v>
      </c>
      <c r="AU30" s="215"/>
      <c r="AV30" s="165" t="s">
        <v>363</v>
      </c>
      <c r="AW30" s="161" t="s">
        <v>166</v>
      </c>
      <c r="AX30" s="215"/>
      <c r="AY30" s="165" t="s">
        <v>363</v>
      </c>
      <c r="AZ30" s="161" t="s">
        <v>166</v>
      </c>
      <c r="BA30" s="215"/>
      <c r="BB30" s="165" t="s">
        <v>363</v>
      </c>
      <c r="BC30" s="158" t="s">
        <v>723</v>
      </c>
      <c r="BD30" s="161"/>
      <c r="BE30" s="215"/>
      <c r="BF30" s="161" t="s">
        <v>166</v>
      </c>
      <c r="BG30" s="161" t="s">
        <v>166</v>
      </c>
      <c r="BI30" s="164" t="s">
        <v>438</v>
      </c>
      <c r="BJ30" s="161" t="s">
        <v>166</v>
      </c>
      <c r="BL30" s="164" t="s">
        <v>438</v>
      </c>
      <c r="BM30" s="161"/>
      <c r="BN30" s="218"/>
      <c r="BP30" s="161" t="s">
        <v>166</v>
      </c>
      <c r="BQ30" s="215"/>
      <c r="BR30" s="164" t="s">
        <v>438</v>
      </c>
      <c r="BS30" s="161"/>
      <c r="BT30" s="161"/>
      <c r="BU30" s="218"/>
      <c r="BV30" s="164" t="s">
        <v>438</v>
      </c>
      <c r="BW30" s="159" t="s">
        <v>416</v>
      </c>
      <c r="BX30" s="161"/>
      <c r="BY30" s="215"/>
      <c r="BZ30" s="164" t="s">
        <v>438</v>
      </c>
      <c r="CA30" s="161" t="s">
        <v>166</v>
      </c>
      <c r="CB30" s="218"/>
      <c r="CC30" s="164" t="s">
        <v>438</v>
      </c>
      <c r="CD30" s="161"/>
      <c r="CE30" s="215"/>
      <c r="CG30" s="161" t="s">
        <v>166</v>
      </c>
      <c r="CH30" s="210"/>
      <c r="CJ30" s="161"/>
      <c r="CL30" s="270"/>
      <c r="CM30" s="164" t="s">
        <v>439</v>
      </c>
      <c r="CN30" s="161" t="s">
        <v>166</v>
      </c>
      <c r="CO30" s="161"/>
      <c r="CP30" s="224"/>
      <c r="CQ30" s="161" t="s">
        <v>166</v>
      </c>
      <c r="CR30" s="161" t="s">
        <v>166</v>
      </c>
      <c r="CS30" s="218"/>
      <c r="CT30" s="161"/>
      <c r="CU30" s="161"/>
      <c r="CV30" s="214"/>
      <c r="CW30" s="168"/>
      <c r="CX30" s="161" t="s">
        <v>166</v>
      </c>
      <c r="CY30" s="161" t="s">
        <v>166</v>
      </c>
      <c r="CZ30" s="161"/>
      <c r="DA30" s="210"/>
      <c r="DB30" s="157" t="s">
        <v>457</v>
      </c>
      <c r="DC30" s="161"/>
      <c r="DD30" s="248"/>
      <c r="DE30" s="162"/>
      <c r="DG30" s="215"/>
      <c r="DH30" s="159" t="s">
        <v>578</v>
      </c>
      <c r="DI30" s="159" t="s">
        <v>690</v>
      </c>
      <c r="DJ30" s="218"/>
      <c r="DK30" s="161"/>
      <c r="DL30" s="161"/>
      <c r="DM30" s="215"/>
      <c r="DN30" s="168"/>
      <c r="DO30" s="163" t="s">
        <v>206</v>
      </c>
      <c r="DP30" s="161" t="s">
        <v>166</v>
      </c>
      <c r="DQ30" s="210"/>
      <c r="DR30" s="163" t="s">
        <v>206</v>
      </c>
      <c r="DS30" s="161"/>
      <c r="DT30" s="215"/>
      <c r="DU30" s="163" t="s">
        <v>206</v>
      </c>
      <c r="DV30" s="159" t="s">
        <v>471</v>
      </c>
      <c r="DW30" s="215"/>
      <c r="DX30" s="163" t="s">
        <v>206</v>
      </c>
      <c r="DY30" s="161" t="s">
        <v>166</v>
      </c>
      <c r="DZ30" s="219"/>
      <c r="EA30" s="163" t="s">
        <v>206</v>
      </c>
      <c r="EB30" s="159" t="s">
        <v>491</v>
      </c>
      <c r="EC30" s="199"/>
      <c r="ED30" s="215"/>
      <c r="EE30" s="163" t="s">
        <v>206</v>
      </c>
      <c r="EF30" s="161" t="s">
        <v>166</v>
      </c>
      <c r="EG30" s="215"/>
      <c r="EH30" s="163" t="s">
        <v>207</v>
      </c>
      <c r="EI30" s="161"/>
      <c r="EJ30" s="218"/>
      <c r="EK30" s="160" t="s">
        <v>258</v>
      </c>
      <c r="EL30" s="159" t="s">
        <v>465</v>
      </c>
      <c r="EM30" s="215"/>
      <c r="EN30" s="202"/>
      <c r="EO30" s="159" t="s">
        <v>463</v>
      </c>
      <c r="EP30" s="161" t="s">
        <v>166</v>
      </c>
      <c r="EQ30" s="210"/>
      <c r="ER30" s="160" t="s">
        <v>259</v>
      </c>
      <c r="ES30" s="161"/>
      <c r="ET30" s="270"/>
      <c r="EU30" s="210"/>
      <c r="EV30" s="160" t="s">
        <v>259</v>
      </c>
      <c r="EW30" s="161" t="s">
        <v>166</v>
      </c>
      <c r="EX30" s="215"/>
      <c r="EY30" s="160" t="s">
        <v>259</v>
      </c>
      <c r="EZ30" s="161"/>
      <c r="FA30" s="204"/>
      <c r="FB30" s="204"/>
      <c r="FC30" s="160" t="s">
        <v>259</v>
      </c>
      <c r="FD30" s="159" t="s">
        <v>450</v>
      </c>
      <c r="FE30" s="215"/>
      <c r="FF30" s="160" t="s">
        <v>251</v>
      </c>
      <c r="FG30" s="161" t="s">
        <v>166</v>
      </c>
      <c r="FH30" s="219"/>
      <c r="FI30" s="161" t="s">
        <v>166</v>
      </c>
      <c r="FJ30" s="161"/>
      <c r="FK30" s="224"/>
      <c r="FL30" s="172"/>
      <c r="FM30" s="161" t="s">
        <v>166</v>
      </c>
      <c r="FN30" s="159" t="s">
        <v>397</v>
      </c>
      <c r="FO30" s="161"/>
      <c r="FP30" s="215"/>
      <c r="FQ30" s="166" t="s">
        <v>320</v>
      </c>
      <c r="FR30" s="161"/>
      <c r="FS30" s="210"/>
      <c r="FT30" s="166" t="s">
        <v>320</v>
      </c>
      <c r="FW30" s="215"/>
      <c r="FX30" s="172"/>
      <c r="FY30" s="166" t="s">
        <v>320</v>
      </c>
      <c r="FZ30" s="161" t="s">
        <v>166</v>
      </c>
      <c r="GB30" s="166" t="s">
        <v>320</v>
      </c>
      <c r="GC30" s="161"/>
      <c r="GD30" s="250"/>
      <c r="GE30" s="224"/>
      <c r="GF30" s="166" t="s">
        <v>320</v>
      </c>
      <c r="GH30" s="215"/>
      <c r="GI30" s="172"/>
      <c r="GJ30" s="166" t="s">
        <v>320</v>
      </c>
      <c r="GK30" s="161"/>
      <c r="GL30" s="214"/>
      <c r="GM30" s="166" t="s">
        <v>321</v>
      </c>
      <c r="GN30" s="161" t="s">
        <v>166</v>
      </c>
      <c r="GO30" s="215"/>
      <c r="GP30" s="202"/>
      <c r="GQ30" s="161" t="s">
        <v>166</v>
      </c>
      <c r="GR30" s="161" t="s">
        <v>166</v>
      </c>
      <c r="GS30" s="215"/>
      <c r="GT30" s="161"/>
      <c r="GU30" s="161"/>
      <c r="GV30" s="248"/>
      <c r="GW30" s="261"/>
      <c r="GX30" s="159" t="s">
        <v>409</v>
      </c>
      <c r="GY30" s="159" t="s">
        <v>398</v>
      </c>
      <c r="GZ30" s="215"/>
      <c r="HA30" s="161"/>
      <c r="HB30" s="161"/>
      <c r="HD30" s="158" t="s">
        <v>291</v>
      </c>
      <c r="HE30" s="161" t="s">
        <v>166</v>
      </c>
      <c r="HF30" s="161"/>
      <c r="HG30" s="223"/>
      <c r="HH30" s="158" t="s">
        <v>291</v>
      </c>
      <c r="HI30" s="161" t="s">
        <v>166</v>
      </c>
      <c r="HJ30" s="218"/>
      <c r="HK30" s="158" t="s">
        <v>291</v>
      </c>
      <c r="HL30" s="20"/>
      <c r="HM30" s="215"/>
      <c r="HN30" s="237"/>
      <c r="HO30" s="158" t="s">
        <v>291</v>
      </c>
      <c r="HP30" s="161" t="s">
        <v>166</v>
      </c>
      <c r="HQ30" s="214"/>
      <c r="HR30" s="158" t="s">
        <v>291</v>
      </c>
      <c r="HS30" s="161"/>
      <c r="HT30" s="223"/>
      <c r="HU30" s="159" t="s">
        <v>467</v>
      </c>
      <c r="HV30" s="161" t="s">
        <v>166</v>
      </c>
      <c r="HW30" s="218"/>
      <c r="HX30" s="161" t="s">
        <v>166</v>
      </c>
      <c r="HY30" s="161" t="s">
        <v>166</v>
      </c>
      <c r="HZ30" s="224"/>
      <c r="IA30" s="157" t="s">
        <v>458</v>
      </c>
      <c r="IB30" s="159" t="s">
        <v>473</v>
      </c>
      <c r="ID30" s="215"/>
      <c r="IF30" s="161" t="s">
        <v>166</v>
      </c>
      <c r="IG30" s="214"/>
      <c r="IH30" s="161" t="s">
        <v>166</v>
      </c>
      <c r="II30" s="161"/>
      <c r="IJ30" s="161"/>
      <c r="IK30" s="219"/>
      <c r="IL30" s="165" t="s">
        <v>374</v>
      </c>
      <c r="IM30" s="161" t="s">
        <v>166</v>
      </c>
      <c r="IN30" s="220"/>
      <c r="IO30" s="165" t="s">
        <v>374</v>
      </c>
      <c r="IP30" s="159" t="s">
        <v>476</v>
      </c>
      <c r="IQ30" s="215"/>
      <c r="IR30" s="165" t="s">
        <v>374</v>
      </c>
      <c r="IS30" s="161"/>
      <c r="IT30" s="218"/>
      <c r="IU30" s="248"/>
      <c r="IV30" s="165" t="s">
        <v>374</v>
      </c>
      <c r="IW30" s="161" t="s">
        <v>166</v>
      </c>
      <c r="IX30" s="210"/>
      <c r="IY30" s="165" t="s">
        <v>374</v>
      </c>
      <c r="IZ30" s="159" t="s">
        <v>496</v>
      </c>
      <c r="JA30" s="215"/>
      <c r="JB30" s="161" t="s">
        <v>166</v>
      </c>
      <c r="JC30" s="161" t="s">
        <v>166</v>
      </c>
      <c r="JD30" s="210"/>
    </row>
    <row r="31" spans="1:264" s="19" customFormat="1" ht="69" customHeight="1">
      <c r="A31" s="15" t="s">
        <v>12</v>
      </c>
      <c r="B31" s="85">
        <f t="shared" si="0"/>
        <v>15</v>
      </c>
      <c r="C31" s="16" t="s">
        <v>168</v>
      </c>
      <c r="D31" s="16" t="s">
        <v>42</v>
      </c>
      <c r="E31" s="102">
        <f t="shared" si="8"/>
        <v>6</v>
      </c>
      <c r="F31" s="74" t="s">
        <v>43</v>
      </c>
      <c r="G31" s="74" t="s">
        <v>13</v>
      </c>
      <c r="H31" s="74" t="s">
        <v>43</v>
      </c>
      <c r="I31" s="84">
        <f t="shared" si="1"/>
        <v>6</v>
      </c>
      <c r="J31" s="69" t="s">
        <v>14</v>
      </c>
      <c r="K31" s="69" t="s">
        <v>175</v>
      </c>
      <c r="L31" s="86">
        <f t="shared" si="9"/>
        <v>7</v>
      </c>
      <c r="M31" s="17" t="s">
        <v>15</v>
      </c>
      <c r="N31" s="17" t="s">
        <v>174</v>
      </c>
      <c r="O31" s="87">
        <f t="shared" si="2"/>
        <v>7</v>
      </c>
      <c r="P31" s="18" t="s">
        <v>16</v>
      </c>
      <c r="Q31" s="103">
        <f t="shared" si="3"/>
        <v>15</v>
      </c>
      <c r="R31" s="18" t="s">
        <v>17</v>
      </c>
      <c r="S31" s="88">
        <f t="shared" si="4"/>
        <v>2</v>
      </c>
      <c r="T31" s="65" t="s">
        <v>18</v>
      </c>
      <c r="U31" s="65" t="s">
        <v>172</v>
      </c>
      <c r="V31" s="104">
        <f t="shared" si="10"/>
        <v>7</v>
      </c>
      <c r="W31" s="259"/>
      <c r="X31" s="257"/>
      <c r="Y31" s="100">
        <v>28</v>
      </c>
      <c r="Z31" s="160" t="s">
        <v>258</v>
      </c>
      <c r="AA31" s="161" t="s">
        <v>166</v>
      </c>
      <c r="AB31" s="215"/>
      <c r="AC31" s="160" t="s">
        <v>259</v>
      </c>
      <c r="AD31" s="161" t="s">
        <v>166</v>
      </c>
      <c r="AE31" s="215"/>
      <c r="AF31" s="160" t="s">
        <v>259</v>
      </c>
      <c r="AG31" s="161"/>
      <c r="AH31" s="215"/>
      <c r="AI31" s="160" t="s">
        <v>259</v>
      </c>
      <c r="AJ31" s="161" t="s">
        <v>166</v>
      </c>
      <c r="AK31" s="215"/>
      <c r="AL31" s="160" t="s">
        <v>259</v>
      </c>
      <c r="AM31" s="161"/>
      <c r="AN31" s="161"/>
      <c r="AO31" s="210"/>
      <c r="AP31" s="161" t="s">
        <v>166</v>
      </c>
      <c r="AQ31" s="161" t="s">
        <v>166</v>
      </c>
      <c r="AR31" s="248"/>
      <c r="AS31" s="161" t="s">
        <v>166</v>
      </c>
      <c r="AU31" s="215"/>
      <c r="AV31" s="163" t="s">
        <v>200</v>
      </c>
      <c r="AW31" s="159" t="s">
        <v>691</v>
      </c>
      <c r="AX31" s="215"/>
      <c r="AY31" s="163" t="s">
        <v>200</v>
      </c>
      <c r="AZ31" s="161" t="s">
        <v>166</v>
      </c>
      <c r="BA31" s="215"/>
      <c r="BB31" s="163" t="s">
        <v>200</v>
      </c>
      <c r="BC31" s="158" t="s">
        <v>723</v>
      </c>
      <c r="BD31" s="161"/>
      <c r="BE31" s="215"/>
      <c r="BF31" s="163" t="s">
        <v>200</v>
      </c>
      <c r="BG31" s="161" t="s">
        <v>166</v>
      </c>
      <c r="BI31" s="163" t="s">
        <v>200</v>
      </c>
      <c r="BJ31" s="161" t="s">
        <v>166</v>
      </c>
      <c r="BL31" s="163" t="s">
        <v>200</v>
      </c>
      <c r="BM31" s="161"/>
      <c r="BN31" s="218"/>
      <c r="BO31" s="163" t="s">
        <v>201</v>
      </c>
      <c r="BP31" s="161" t="s">
        <v>166</v>
      </c>
      <c r="BQ31" s="215"/>
      <c r="BR31" s="161" t="s">
        <v>166</v>
      </c>
      <c r="BS31" s="161"/>
      <c r="BT31" s="161"/>
      <c r="BU31" s="218"/>
      <c r="BV31" s="165" t="s">
        <v>363</v>
      </c>
      <c r="BW31" s="159" t="s">
        <v>416</v>
      </c>
      <c r="BX31" s="161"/>
      <c r="BY31" s="215"/>
      <c r="BZ31" s="165" t="s">
        <v>363</v>
      </c>
      <c r="CA31" s="161" t="s">
        <v>166</v>
      </c>
      <c r="CB31" s="218"/>
      <c r="CC31" s="165" t="s">
        <v>363</v>
      </c>
      <c r="CD31" s="161"/>
      <c r="CE31" s="215"/>
      <c r="CF31" s="165" t="s">
        <v>363</v>
      </c>
      <c r="CG31" s="161" t="s">
        <v>166</v>
      </c>
      <c r="CH31" s="210"/>
      <c r="CI31" s="165" t="s">
        <v>363</v>
      </c>
      <c r="CJ31" s="161"/>
      <c r="CL31" s="270"/>
      <c r="CM31" s="165" t="s">
        <v>363</v>
      </c>
      <c r="CN31" s="161" t="s">
        <v>166</v>
      </c>
      <c r="CO31" s="161"/>
      <c r="CP31" s="224"/>
      <c r="CQ31" s="165" t="s">
        <v>363</v>
      </c>
      <c r="CR31" s="161" t="s">
        <v>166</v>
      </c>
      <c r="CS31" s="218"/>
      <c r="CT31" s="165" t="s">
        <v>363</v>
      </c>
      <c r="CU31" s="161"/>
      <c r="CV31" s="214"/>
      <c r="CW31" s="168"/>
      <c r="CX31" s="165" t="s">
        <v>363</v>
      </c>
      <c r="CY31" s="161" t="s">
        <v>166</v>
      </c>
      <c r="CZ31" s="161"/>
      <c r="DA31" s="210"/>
      <c r="DB31" s="165" t="s">
        <v>363</v>
      </c>
      <c r="DC31" s="161"/>
      <c r="DD31" s="248"/>
      <c r="DG31" s="215"/>
      <c r="DH31" s="157" t="s">
        <v>457</v>
      </c>
      <c r="DI31" s="161" t="s">
        <v>166</v>
      </c>
      <c r="DJ31" s="218"/>
      <c r="DK31" s="161"/>
      <c r="DL31" s="161"/>
      <c r="DM31" s="215"/>
      <c r="DN31" s="168"/>
      <c r="DP31" s="161" t="s">
        <v>166</v>
      </c>
      <c r="DQ31" s="210"/>
      <c r="DR31" s="164" t="s">
        <v>185</v>
      </c>
      <c r="DS31" s="161"/>
      <c r="DT31" s="215"/>
      <c r="DU31" s="164" t="s">
        <v>185</v>
      </c>
      <c r="DV31" s="159" t="s">
        <v>471</v>
      </c>
      <c r="DW31" s="215"/>
      <c r="DX31" s="164" t="s">
        <v>185</v>
      </c>
      <c r="DY31" s="161" t="s">
        <v>166</v>
      </c>
      <c r="DZ31" s="219"/>
      <c r="EA31" s="164" t="s">
        <v>185</v>
      </c>
      <c r="EB31" s="159" t="s">
        <v>490</v>
      </c>
      <c r="EC31" s="199"/>
      <c r="ED31" s="215"/>
      <c r="EE31" s="164" t="s">
        <v>185</v>
      </c>
      <c r="EF31" s="161" t="s">
        <v>166</v>
      </c>
      <c r="EG31" s="215"/>
      <c r="EH31" s="164" t="s">
        <v>185</v>
      </c>
      <c r="EI31" s="161"/>
      <c r="EJ31" s="218"/>
      <c r="EK31" s="164" t="s">
        <v>186</v>
      </c>
      <c r="EL31" s="159" t="s">
        <v>465</v>
      </c>
      <c r="EM31" s="215"/>
      <c r="EN31" s="202"/>
      <c r="EO31" s="160" t="s">
        <v>254</v>
      </c>
      <c r="EP31" s="161" t="s">
        <v>166</v>
      </c>
      <c r="EQ31" s="210"/>
      <c r="ER31" s="161" t="s">
        <v>166</v>
      </c>
      <c r="ES31" s="161"/>
      <c r="ET31" s="270"/>
      <c r="EU31" s="210"/>
      <c r="EV31" s="161" t="s">
        <v>166</v>
      </c>
      <c r="EW31" s="161" t="s">
        <v>166</v>
      </c>
      <c r="EX31" s="215"/>
      <c r="EY31" s="161" t="s">
        <v>166</v>
      </c>
      <c r="EZ31" s="161"/>
      <c r="FA31" s="204"/>
      <c r="FB31" s="204"/>
      <c r="FC31" s="159" t="s">
        <v>578</v>
      </c>
      <c r="FD31" s="159" t="s">
        <v>450</v>
      </c>
      <c r="FE31" s="215"/>
      <c r="FF31" s="159" t="s">
        <v>460</v>
      </c>
      <c r="FG31" s="161" t="s">
        <v>166</v>
      </c>
      <c r="FH31" s="219"/>
      <c r="FI31" s="161" t="s">
        <v>166</v>
      </c>
      <c r="FJ31" s="161"/>
      <c r="FK31" s="224"/>
      <c r="FL31" s="172"/>
      <c r="FM31" s="159" t="s">
        <v>409</v>
      </c>
      <c r="FN31" s="161" t="s">
        <v>166</v>
      </c>
      <c r="FO31" s="161"/>
      <c r="FP31" s="215"/>
      <c r="FQ31" s="161"/>
      <c r="FR31" s="161"/>
      <c r="FS31" s="210"/>
      <c r="FT31" s="165" t="s">
        <v>374</v>
      </c>
      <c r="FW31" s="215"/>
      <c r="FX31" s="172"/>
      <c r="FY31" s="165" t="s">
        <v>374</v>
      </c>
      <c r="FZ31" s="161" t="s">
        <v>166</v>
      </c>
      <c r="GB31" s="165" t="s">
        <v>374</v>
      </c>
      <c r="GC31" s="161"/>
      <c r="GD31" s="250"/>
      <c r="GE31" s="224"/>
      <c r="GF31" s="165" t="s">
        <v>374</v>
      </c>
      <c r="GH31" s="215"/>
      <c r="GI31" s="172"/>
      <c r="GJ31" s="165" t="s">
        <v>374</v>
      </c>
      <c r="GK31" s="161"/>
      <c r="GL31" s="214"/>
      <c r="GM31" s="161" t="s">
        <v>166</v>
      </c>
      <c r="GN31" s="161" t="s">
        <v>166</v>
      </c>
      <c r="GO31" s="215"/>
      <c r="GP31" s="202"/>
      <c r="GQ31" s="166" t="s">
        <v>322</v>
      </c>
      <c r="GR31" s="161" t="s">
        <v>166</v>
      </c>
      <c r="GS31" s="215"/>
      <c r="GT31" s="166" t="s">
        <v>322</v>
      </c>
      <c r="GU31" s="161"/>
      <c r="GV31" s="248"/>
      <c r="GW31" s="261"/>
      <c r="GX31" s="166" t="s">
        <v>322</v>
      </c>
      <c r="GY31" s="159" t="s">
        <v>398</v>
      </c>
      <c r="GZ31" s="215"/>
      <c r="HA31" s="166" t="s">
        <v>322</v>
      </c>
      <c r="HB31" s="161"/>
      <c r="HD31" s="166" t="s">
        <v>322</v>
      </c>
      <c r="HE31" s="161" t="s">
        <v>166</v>
      </c>
      <c r="HF31" s="161"/>
      <c r="HG31" s="223"/>
      <c r="HH31" s="166" t="s">
        <v>322</v>
      </c>
      <c r="HI31" s="161" t="s">
        <v>166</v>
      </c>
      <c r="HJ31" s="218"/>
      <c r="HK31" s="166" t="s">
        <v>323</v>
      </c>
      <c r="HL31" s="159" t="s">
        <v>473</v>
      </c>
      <c r="HM31" s="215"/>
      <c r="HN31" s="237"/>
      <c r="HO31" s="159" t="s">
        <v>505</v>
      </c>
      <c r="HP31" s="161" t="s">
        <v>166</v>
      </c>
      <c r="HQ31" s="214"/>
      <c r="HR31" s="159" t="s">
        <v>469</v>
      </c>
      <c r="HS31" s="161"/>
      <c r="HT31" s="223"/>
      <c r="HU31" s="158" t="s">
        <v>291</v>
      </c>
      <c r="HV31" s="161" t="s">
        <v>166</v>
      </c>
      <c r="HW31" s="218"/>
      <c r="HX31" s="158" t="s">
        <v>291</v>
      </c>
      <c r="HY31" s="161" t="s">
        <v>166</v>
      </c>
      <c r="HZ31" s="224"/>
      <c r="IA31" s="158" t="s">
        <v>291</v>
      </c>
      <c r="ID31" s="215"/>
      <c r="IE31" s="158" t="s">
        <v>291</v>
      </c>
      <c r="IF31" s="161" t="s">
        <v>166</v>
      </c>
      <c r="IG31" s="214"/>
      <c r="IH31" s="158" t="s">
        <v>291</v>
      </c>
      <c r="II31" s="161"/>
      <c r="IJ31" s="161"/>
      <c r="IK31" s="219"/>
      <c r="IL31" s="161" t="s">
        <v>166</v>
      </c>
      <c r="IM31" s="161" t="s">
        <v>166</v>
      </c>
      <c r="IN31" s="220"/>
      <c r="IO31" s="161" t="s">
        <v>166</v>
      </c>
      <c r="IP31" s="159" t="s">
        <v>476</v>
      </c>
      <c r="IQ31" s="215"/>
      <c r="IR31" s="157" t="s">
        <v>458</v>
      </c>
      <c r="IS31" s="161"/>
      <c r="IT31" s="218"/>
      <c r="IU31" s="248"/>
      <c r="IV31" s="161"/>
      <c r="IW31" s="161" t="s">
        <v>166</v>
      </c>
      <c r="IX31" s="210"/>
      <c r="IZ31" s="159" t="s">
        <v>496</v>
      </c>
      <c r="JA31" s="215"/>
      <c r="JB31" s="161" t="s">
        <v>166</v>
      </c>
      <c r="JC31" s="161" t="s">
        <v>166</v>
      </c>
      <c r="JD31" s="210"/>
    </row>
    <row r="32" spans="1:264" s="19" customFormat="1" ht="69" customHeight="1">
      <c r="A32" s="15" t="s">
        <v>12</v>
      </c>
      <c r="B32" s="85">
        <f t="shared" si="0"/>
        <v>14</v>
      </c>
      <c r="C32" s="16" t="s">
        <v>168</v>
      </c>
      <c r="D32" s="16" t="s">
        <v>42</v>
      </c>
      <c r="E32" s="102">
        <f t="shared" si="8"/>
        <v>6</v>
      </c>
      <c r="F32" s="74" t="s">
        <v>43</v>
      </c>
      <c r="G32" s="74" t="s">
        <v>13</v>
      </c>
      <c r="H32" s="74" t="s">
        <v>43</v>
      </c>
      <c r="I32" s="84">
        <f t="shared" si="1"/>
        <v>6</v>
      </c>
      <c r="J32" s="69" t="s">
        <v>14</v>
      </c>
      <c r="K32" s="69" t="s">
        <v>175</v>
      </c>
      <c r="L32" s="86">
        <f t="shared" si="9"/>
        <v>7</v>
      </c>
      <c r="M32" s="17" t="s">
        <v>15</v>
      </c>
      <c r="N32" s="17" t="s">
        <v>174</v>
      </c>
      <c r="O32" s="87">
        <f t="shared" si="2"/>
        <v>7</v>
      </c>
      <c r="P32" s="18" t="s">
        <v>16</v>
      </c>
      <c r="Q32" s="103">
        <f t="shared" si="3"/>
        <v>15</v>
      </c>
      <c r="R32" s="18" t="s">
        <v>17</v>
      </c>
      <c r="S32" s="88">
        <f t="shared" si="4"/>
        <v>2</v>
      </c>
      <c r="T32" s="65" t="s">
        <v>18</v>
      </c>
      <c r="U32" s="65" t="s">
        <v>172</v>
      </c>
      <c r="V32" s="104">
        <f t="shared" si="10"/>
        <v>7</v>
      </c>
      <c r="W32" s="259"/>
      <c r="X32" s="257"/>
      <c r="Y32" s="100">
        <v>29</v>
      </c>
      <c r="Z32" s="164" t="s">
        <v>183</v>
      </c>
      <c r="AA32" s="161" t="s">
        <v>166</v>
      </c>
      <c r="AB32" s="215"/>
      <c r="AC32" s="164" t="s">
        <v>183</v>
      </c>
      <c r="AD32" s="161" t="s">
        <v>166</v>
      </c>
      <c r="AE32" s="215"/>
      <c r="AF32" s="164" t="s">
        <v>183</v>
      </c>
      <c r="AG32" s="161"/>
      <c r="AH32" s="215"/>
      <c r="AI32" s="164" t="s">
        <v>183</v>
      </c>
      <c r="AJ32" s="161" t="s">
        <v>166</v>
      </c>
      <c r="AK32" s="215"/>
      <c r="AL32" s="164" t="s">
        <v>183</v>
      </c>
      <c r="AM32" s="161"/>
      <c r="AN32" s="161"/>
      <c r="AO32" s="210"/>
      <c r="AP32" s="164" t="s">
        <v>183</v>
      </c>
      <c r="AQ32" s="161" t="s">
        <v>166</v>
      </c>
      <c r="AR32" s="248"/>
      <c r="AS32" s="164" t="s">
        <v>184</v>
      </c>
      <c r="AU32" s="215"/>
      <c r="AV32" s="160" t="s">
        <v>258</v>
      </c>
      <c r="AW32" s="161" t="s">
        <v>166</v>
      </c>
      <c r="AX32" s="215"/>
      <c r="AY32" s="159" t="s">
        <v>461</v>
      </c>
      <c r="AZ32" s="161" t="s">
        <v>166</v>
      </c>
      <c r="BA32" s="215"/>
      <c r="BB32" s="160" t="s">
        <v>259</v>
      </c>
      <c r="BC32" s="159" t="s">
        <v>476</v>
      </c>
      <c r="BD32" s="161"/>
      <c r="BE32" s="215"/>
      <c r="BF32" s="159" t="s">
        <v>409</v>
      </c>
      <c r="BG32" s="161" t="s">
        <v>166</v>
      </c>
      <c r="BI32" s="160" t="s">
        <v>259</v>
      </c>
      <c r="BJ32" s="161" t="s">
        <v>166</v>
      </c>
      <c r="BL32" s="160" t="s">
        <v>259</v>
      </c>
      <c r="BM32" s="161"/>
      <c r="BN32" s="218"/>
      <c r="BO32" s="160" t="s">
        <v>259</v>
      </c>
      <c r="BP32" s="161" t="s">
        <v>166</v>
      </c>
      <c r="BQ32" s="215"/>
      <c r="BR32" s="163" t="s">
        <v>206</v>
      </c>
      <c r="BS32" s="161"/>
      <c r="BT32" s="161"/>
      <c r="BU32" s="218"/>
      <c r="BV32" s="163" t="s">
        <v>206</v>
      </c>
      <c r="BW32" s="161" t="s">
        <v>166</v>
      </c>
      <c r="BX32" s="161"/>
      <c r="BY32" s="215"/>
      <c r="BZ32" s="163" t="s">
        <v>206</v>
      </c>
      <c r="CA32" s="161" t="s">
        <v>166</v>
      </c>
      <c r="CB32" s="218"/>
      <c r="CC32" s="163" t="s">
        <v>206</v>
      </c>
      <c r="CD32" s="161"/>
      <c r="CE32" s="215"/>
      <c r="CF32" s="163" t="s">
        <v>206</v>
      </c>
      <c r="CG32" s="161" t="s">
        <v>166</v>
      </c>
      <c r="CH32" s="210"/>
      <c r="CI32" s="163" t="s">
        <v>206</v>
      </c>
      <c r="CJ32" s="161"/>
      <c r="CL32" s="270"/>
      <c r="CM32" s="163" t="s">
        <v>207</v>
      </c>
      <c r="CN32" s="161" t="s">
        <v>166</v>
      </c>
      <c r="CO32" s="161"/>
      <c r="CP32" s="224"/>
      <c r="CQ32" s="161" t="s">
        <v>166</v>
      </c>
      <c r="CR32" s="162"/>
      <c r="CS32" s="218"/>
      <c r="CT32" s="161"/>
      <c r="CU32" s="161"/>
      <c r="CV32" s="214"/>
      <c r="CW32" s="168"/>
      <c r="CX32" s="161" t="s">
        <v>166</v>
      </c>
      <c r="CY32" s="161" t="s">
        <v>166</v>
      </c>
      <c r="CZ32" s="161"/>
      <c r="DA32" s="210"/>
      <c r="DB32" s="159" t="s">
        <v>459</v>
      </c>
      <c r="DC32" s="161"/>
      <c r="DD32" s="248"/>
      <c r="DE32" s="165" t="s">
        <v>371</v>
      </c>
      <c r="DG32" s="215"/>
      <c r="DH32" s="165" t="s">
        <v>371</v>
      </c>
      <c r="DI32" s="159" t="s">
        <v>691</v>
      </c>
      <c r="DJ32" s="218"/>
      <c r="DK32" s="165" t="s">
        <v>371</v>
      </c>
      <c r="DL32" s="161"/>
      <c r="DM32" s="215"/>
      <c r="DN32" s="168"/>
      <c r="DO32" s="165" t="s">
        <v>371</v>
      </c>
      <c r="DP32" s="161" t="s">
        <v>166</v>
      </c>
      <c r="DQ32" s="210"/>
      <c r="DR32" s="165" t="s">
        <v>371</v>
      </c>
      <c r="DS32" s="161"/>
      <c r="DT32" s="215"/>
      <c r="DU32" s="161" t="s">
        <v>166</v>
      </c>
      <c r="DV32" s="159" t="s">
        <v>474</v>
      </c>
      <c r="DW32" s="215"/>
      <c r="DX32" s="159" t="s">
        <v>470</v>
      </c>
      <c r="DY32" s="161" t="s">
        <v>166</v>
      </c>
      <c r="DZ32" s="219"/>
      <c r="EA32" s="161" t="s">
        <v>166</v>
      </c>
      <c r="EB32" s="159" t="s">
        <v>490</v>
      </c>
      <c r="EC32" s="199"/>
      <c r="ED32" s="215"/>
      <c r="EE32" s="157" t="s">
        <v>457</v>
      </c>
      <c r="EF32" s="161" t="s">
        <v>166</v>
      </c>
      <c r="EG32" s="215"/>
      <c r="EH32" s="161"/>
      <c r="EI32" s="161"/>
      <c r="EJ32" s="218"/>
      <c r="EK32" s="161" t="s">
        <v>166</v>
      </c>
      <c r="EL32" s="159" t="s">
        <v>472</v>
      </c>
      <c r="EM32" s="215"/>
      <c r="EN32" s="202"/>
      <c r="EO32" s="161" t="s">
        <v>166</v>
      </c>
      <c r="EP32" s="161" t="s">
        <v>166</v>
      </c>
      <c r="EQ32" s="210"/>
      <c r="ER32" s="166" t="s">
        <v>326</v>
      </c>
      <c r="ES32" s="161"/>
      <c r="ET32" s="270"/>
      <c r="EU32" s="210"/>
      <c r="EV32" s="166" t="s">
        <v>326</v>
      </c>
      <c r="EW32" s="161" t="s">
        <v>166</v>
      </c>
      <c r="EX32" s="215"/>
      <c r="EY32" s="166" t="s">
        <v>326</v>
      </c>
      <c r="EZ32" s="161"/>
      <c r="FA32" s="204"/>
      <c r="FB32" s="204"/>
      <c r="FC32" s="166" t="s">
        <v>326</v>
      </c>
      <c r="FD32" s="159" t="s">
        <v>464</v>
      </c>
      <c r="FE32" s="215"/>
      <c r="FF32" s="166" t="s">
        <v>326</v>
      </c>
      <c r="FG32" s="161" t="s">
        <v>166</v>
      </c>
      <c r="FH32" s="219"/>
      <c r="FI32" s="166" t="s">
        <v>326</v>
      </c>
      <c r="FJ32" s="161"/>
      <c r="FK32" s="224"/>
      <c r="FL32" s="172"/>
      <c r="FM32" s="166" t="s">
        <v>327</v>
      </c>
      <c r="FN32" s="159" t="s">
        <v>441</v>
      </c>
      <c r="FO32" s="161"/>
      <c r="FP32" s="215"/>
      <c r="FR32" s="161"/>
      <c r="FS32" s="210"/>
      <c r="FT32" s="161" t="s">
        <v>166</v>
      </c>
      <c r="FU32" s="159" t="s">
        <v>450</v>
      </c>
      <c r="FW32" s="215"/>
      <c r="FX32" s="172"/>
      <c r="FY32" s="161" t="s">
        <v>166</v>
      </c>
      <c r="FZ32" s="161" t="s">
        <v>166</v>
      </c>
      <c r="GB32" s="162"/>
      <c r="GC32" s="167"/>
      <c r="GD32" s="250"/>
      <c r="GE32" s="224"/>
      <c r="GF32" s="161" t="s">
        <v>166</v>
      </c>
      <c r="GG32" s="159" t="s">
        <v>399</v>
      </c>
      <c r="GH32" s="215"/>
      <c r="GI32" s="172"/>
      <c r="GJ32" s="160" t="s">
        <v>252</v>
      </c>
      <c r="GK32" s="161"/>
      <c r="GL32" s="214"/>
      <c r="GM32" s="161" t="s">
        <v>166</v>
      </c>
      <c r="GN32" s="161" t="s">
        <v>166</v>
      </c>
      <c r="GO32" s="215"/>
      <c r="GP32" s="202"/>
      <c r="GQ32" s="161" t="s">
        <v>166</v>
      </c>
      <c r="GR32" s="161" t="s">
        <v>166</v>
      </c>
      <c r="GS32" s="215"/>
      <c r="GT32" s="161" t="s">
        <v>166</v>
      </c>
      <c r="GU32" s="161"/>
      <c r="GV32" s="248"/>
      <c r="GW32" s="261"/>
      <c r="GX32" s="161" t="s">
        <v>166</v>
      </c>
      <c r="GY32" s="158" t="s">
        <v>725</v>
      </c>
      <c r="GZ32" s="215"/>
      <c r="HA32" s="161" t="s">
        <v>166</v>
      </c>
      <c r="HB32" s="161"/>
      <c r="HD32" s="159" t="s">
        <v>578</v>
      </c>
      <c r="HE32" s="161" t="s">
        <v>166</v>
      </c>
      <c r="HF32" s="161"/>
      <c r="HG32" s="223"/>
      <c r="HI32" s="161" t="s">
        <v>166</v>
      </c>
      <c r="HJ32" s="218"/>
      <c r="HK32" s="165" t="s">
        <v>447</v>
      </c>
      <c r="HL32" s="159" t="s">
        <v>398</v>
      </c>
      <c r="HM32" s="215"/>
      <c r="HN32" s="237"/>
      <c r="HO32" s="165" t="s">
        <v>447</v>
      </c>
      <c r="HP32" s="161" t="s">
        <v>166</v>
      </c>
      <c r="HQ32" s="214"/>
      <c r="HR32" s="165" t="s">
        <v>447</v>
      </c>
      <c r="HS32" s="161"/>
      <c r="HT32" s="223"/>
      <c r="HU32" s="165" t="s">
        <v>447</v>
      </c>
      <c r="HV32" s="161" t="s">
        <v>166</v>
      </c>
      <c r="HW32" s="218"/>
      <c r="HX32" s="165" t="s">
        <v>447</v>
      </c>
      <c r="HY32" s="161" t="s">
        <v>166</v>
      </c>
      <c r="HZ32" s="224"/>
      <c r="IA32" s="165" t="s">
        <v>447</v>
      </c>
      <c r="IC32" s="161"/>
      <c r="ID32" s="215"/>
      <c r="IE32" s="165" t="s">
        <v>384</v>
      </c>
      <c r="IF32" s="161" t="s">
        <v>166</v>
      </c>
      <c r="IG32" s="214"/>
      <c r="IH32" s="165" t="s">
        <v>384</v>
      </c>
      <c r="II32" s="161"/>
      <c r="IJ32" s="161"/>
      <c r="IK32" s="219"/>
      <c r="IL32" s="158" t="s">
        <v>295</v>
      </c>
      <c r="IM32" s="161" t="s">
        <v>166</v>
      </c>
      <c r="IN32" s="220"/>
      <c r="IO32" s="158" t="s">
        <v>295</v>
      </c>
      <c r="IP32" s="161" t="s">
        <v>166</v>
      </c>
      <c r="IQ32" s="215"/>
      <c r="IR32" s="158" t="s">
        <v>295</v>
      </c>
      <c r="IS32" s="161"/>
      <c r="IT32" s="218"/>
      <c r="IU32" s="248"/>
      <c r="IV32" s="158" t="s">
        <v>295</v>
      </c>
      <c r="IW32" s="161" t="s">
        <v>166</v>
      </c>
      <c r="IX32" s="210"/>
      <c r="IY32" s="158" t="s">
        <v>295</v>
      </c>
      <c r="IZ32" s="159" t="s">
        <v>496</v>
      </c>
      <c r="JA32" s="215"/>
      <c r="JB32" s="165" t="s">
        <v>384</v>
      </c>
      <c r="JC32" s="161" t="s">
        <v>166</v>
      </c>
      <c r="JD32" s="210"/>
    </row>
    <row r="33" spans="1:264" s="19" customFormat="1" ht="69" customHeight="1">
      <c r="A33" s="15" t="s">
        <v>12</v>
      </c>
      <c r="B33" s="85">
        <f t="shared" si="0"/>
        <v>15</v>
      </c>
      <c r="C33" s="16" t="s">
        <v>168</v>
      </c>
      <c r="D33" s="16" t="s">
        <v>42</v>
      </c>
      <c r="E33" s="102">
        <f t="shared" si="8"/>
        <v>6</v>
      </c>
      <c r="F33" s="74" t="s">
        <v>43</v>
      </c>
      <c r="G33" s="74" t="s">
        <v>13</v>
      </c>
      <c r="H33" s="74" t="s">
        <v>43</v>
      </c>
      <c r="I33" s="84">
        <f t="shared" si="1"/>
        <v>6</v>
      </c>
      <c r="J33" s="69" t="s">
        <v>14</v>
      </c>
      <c r="K33" s="69" t="s">
        <v>175</v>
      </c>
      <c r="L33" s="86">
        <f t="shared" si="9"/>
        <v>7</v>
      </c>
      <c r="M33" s="17" t="s">
        <v>15</v>
      </c>
      <c r="N33" s="17" t="s">
        <v>174</v>
      </c>
      <c r="O33" s="87">
        <f t="shared" si="2"/>
        <v>7</v>
      </c>
      <c r="P33" s="18" t="s">
        <v>16</v>
      </c>
      <c r="Q33" s="103">
        <f t="shared" si="3"/>
        <v>15</v>
      </c>
      <c r="R33" s="18" t="s">
        <v>17</v>
      </c>
      <c r="S33" s="88">
        <f t="shared" si="4"/>
        <v>2</v>
      </c>
      <c r="T33" s="65" t="s">
        <v>18</v>
      </c>
      <c r="U33" s="65" t="s">
        <v>172</v>
      </c>
      <c r="V33" s="104">
        <f t="shared" si="10"/>
        <v>7</v>
      </c>
      <c r="W33" s="259"/>
      <c r="X33" s="257"/>
      <c r="Y33" s="100">
        <v>30</v>
      </c>
      <c r="Z33" s="157" t="s">
        <v>458</v>
      </c>
      <c r="AA33" s="161" t="s">
        <v>166</v>
      </c>
      <c r="AB33" s="215"/>
      <c r="AC33" s="158" t="s">
        <v>412</v>
      </c>
      <c r="AD33" s="161" t="s">
        <v>166</v>
      </c>
      <c r="AE33" s="215"/>
      <c r="AF33" s="158" t="s">
        <v>412</v>
      </c>
      <c r="AG33" s="161"/>
      <c r="AH33" s="215"/>
      <c r="AI33" s="158" t="s">
        <v>412</v>
      </c>
      <c r="AJ33" s="161" t="s">
        <v>166</v>
      </c>
      <c r="AK33" s="215"/>
      <c r="AL33" s="158" t="s">
        <v>412</v>
      </c>
      <c r="AM33" s="161"/>
      <c r="AN33" s="161"/>
      <c r="AO33" s="210"/>
      <c r="AP33" s="158" t="s">
        <v>412</v>
      </c>
      <c r="AQ33" s="161" t="s">
        <v>166</v>
      </c>
      <c r="AR33" s="248"/>
      <c r="AS33" s="161" t="s">
        <v>166</v>
      </c>
      <c r="AU33" s="215"/>
      <c r="AV33" s="159" t="s">
        <v>449</v>
      </c>
      <c r="AW33" s="159" t="s">
        <v>691</v>
      </c>
      <c r="AX33" s="215"/>
      <c r="AY33" s="159" t="s">
        <v>461</v>
      </c>
      <c r="AZ33" s="161" t="s">
        <v>166</v>
      </c>
      <c r="BA33" s="215"/>
      <c r="BB33" s="159" t="s">
        <v>495</v>
      </c>
      <c r="BC33" s="159" t="s">
        <v>476</v>
      </c>
      <c r="BD33" s="161"/>
      <c r="BE33" s="215"/>
      <c r="BF33" s="160" t="s">
        <v>262</v>
      </c>
      <c r="BG33" s="161" t="s">
        <v>166</v>
      </c>
      <c r="BI33" s="160" t="s">
        <v>260</v>
      </c>
      <c r="BJ33" s="161" t="s">
        <v>166</v>
      </c>
      <c r="BL33" s="160" t="s">
        <v>260</v>
      </c>
      <c r="BM33" s="161"/>
      <c r="BN33" s="218"/>
      <c r="BO33" s="160" t="s">
        <v>260</v>
      </c>
      <c r="BP33" s="161" t="s">
        <v>166</v>
      </c>
      <c r="BQ33" s="215"/>
      <c r="BR33" s="160" t="s">
        <v>260</v>
      </c>
      <c r="BS33" s="161"/>
      <c r="BT33" s="161"/>
      <c r="BU33" s="218"/>
      <c r="BV33" s="159" t="s">
        <v>409</v>
      </c>
      <c r="BW33" s="161" t="s">
        <v>166</v>
      </c>
      <c r="BX33" s="161"/>
      <c r="BY33" s="215"/>
      <c r="CA33" s="161" t="s">
        <v>166</v>
      </c>
      <c r="CB33" s="218"/>
      <c r="CC33" s="161" t="s">
        <v>166</v>
      </c>
      <c r="CD33" s="161"/>
      <c r="CE33" s="215"/>
      <c r="CF33" s="161" t="s">
        <v>166</v>
      </c>
      <c r="CG33" s="161" t="s">
        <v>166</v>
      </c>
      <c r="CH33" s="210"/>
      <c r="CI33" s="164" t="s">
        <v>193</v>
      </c>
      <c r="CJ33" s="161"/>
      <c r="CL33" s="270"/>
      <c r="CM33" s="164" t="s">
        <v>193</v>
      </c>
      <c r="CN33" s="161" t="s">
        <v>166</v>
      </c>
      <c r="CO33" s="161"/>
      <c r="CP33" s="224"/>
      <c r="CQ33" s="164" t="s">
        <v>193</v>
      </c>
      <c r="CR33" s="161" t="s">
        <v>166</v>
      </c>
      <c r="CS33" s="218"/>
      <c r="CT33" s="164" t="s">
        <v>193</v>
      </c>
      <c r="CU33" s="161"/>
      <c r="CV33" s="214"/>
      <c r="CW33" s="168"/>
      <c r="CX33" s="164" t="s">
        <v>193</v>
      </c>
      <c r="CY33" s="161" t="s">
        <v>166</v>
      </c>
      <c r="CZ33" s="161"/>
      <c r="DA33" s="210"/>
      <c r="DB33" s="164" t="s">
        <v>193</v>
      </c>
      <c r="DC33" s="161"/>
      <c r="DD33" s="248"/>
      <c r="DE33" s="164" t="s">
        <v>194</v>
      </c>
      <c r="DF33" s="161" t="s">
        <v>166</v>
      </c>
      <c r="DG33" s="215"/>
      <c r="DH33" s="161" t="s">
        <v>166</v>
      </c>
      <c r="DI33" s="161" t="s">
        <v>166</v>
      </c>
      <c r="DJ33" s="218"/>
      <c r="DK33" s="162"/>
      <c r="DL33" s="161"/>
      <c r="DM33" s="215"/>
      <c r="DN33" s="168"/>
      <c r="DO33" s="163" t="s">
        <v>443</v>
      </c>
      <c r="DP33" s="161" t="s">
        <v>166</v>
      </c>
      <c r="DQ33" s="210"/>
      <c r="DR33" s="163" t="s">
        <v>208</v>
      </c>
      <c r="DS33" s="161"/>
      <c r="DT33" s="215"/>
      <c r="DU33" s="163" t="s">
        <v>443</v>
      </c>
      <c r="DV33" s="159" t="s">
        <v>473</v>
      </c>
      <c r="DW33" s="215"/>
      <c r="DX33" s="163" t="s">
        <v>208</v>
      </c>
      <c r="DY33" s="161" t="s">
        <v>166</v>
      </c>
      <c r="DZ33" s="219"/>
      <c r="EA33" s="163" t="s">
        <v>443</v>
      </c>
      <c r="EB33" s="161"/>
      <c r="EC33" s="199"/>
      <c r="ED33" s="215"/>
      <c r="EE33" s="163" t="s">
        <v>444</v>
      </c>
      <c r="EF33" s="161" t="s">
        <v>166</v>
      </c>
      <c r="EG33" s="215"/>
      <c r="EH33" s="163" t="s">
        <v>208</v>
      </c>
      <c r="EI33" s="161"/>
      <c r="EJ33" s="218"/>
      <c r="EK33" s="161" t="s">
        <v>166</v>
      </c>
      <c r="EL33" s="159" t="s">
        <v>472</v>
      </c>
      <c r="EM33" s="215"/>
      <c r="EN33" s="202"/>
      <c r="EO33" s="161" t="s">
        <v>166</v>
      </c>
      <c r="EP33" s="161" t="s">
        <v>166</v>
      </c>
      <c r="EQ33" s="210"/>
      <c r="ER33" s="166" t="s">
        <v>328</v>
      </c>
      <c r="ES33" s="161"/>
      <c r="ET33" s="270"/>
      <c r="EU33" s="210"/>
      <c r="EV33" s="166" t="s">
        <v>328</v>
      </c>
      <c r="EW33" s="161" t="s">
        <v>166</v>
      </c>
      <c r="EX33" s="215"/>
      <c r="EY33" s="166" t="s">
        <v>328</v>
      </c>
      <c r="EZ33" s="161"/>
      <c r="FA33" s="204"/>
      <c r="FB33" s="204"/>
      <c r="FC33" s="166" t="s">
        <v>328</v>
      </c>
      <c r="FD33" s="159" t="s">
        <v>464</v>
      </c>
      <c r="FE33" s="215"/>
      <c r="FF33" s="166" t="s">
        <v>328</v>
      </c>
      <c r="FG33" s="161" t="s">
        <v>166</v>
      </c>
      <c r="FH33" s="219"/>
      <c r="FI33" s="166" t="s">
        <v>328</v>
      </c>
      <c r="FJ33" s="161"/>
      <c r="FK33" s="224"/>
      <c r="FL33" s="172"/>
      <c r="FM33" s="166" t="s">
        <v>329</v>
      </c>
      <c r="FN33" s="161" t="s">
        <v>166</v>
      </c>
      <c r="FO33" s="161"/>
      <c r="FP33" s="215"/>
      <c r="FQ33" s="157" t="s">
        <v>457</v>
      </c>
      <c r="FR33" s="161"/>
      <c r="FS33" s="210"/>
      <c r="FT33" s="161" t="s">
        <v>166</v>
      </c>
      <c r="FU33" s="159" t="s">
        <v>450</v>
      </c>
      <c r="FW33" s="215"/>
      <c r="FX33" s="172"/>
      <c r="FY33" s="160" t="s">
        <v>252</v>
      </c>
      <c r="FZ33" s="161" t="s">
        <v>166</v>
      </c>
      <c r="GB33" s="161" t="s">
        <v>166</v>
      </c>
      <c r="GC33" s="161"/>
      <c r="GD33" s="250"/>
      <c r="GE33" s="224"/>
      <c r="GF33" s="161" t="s">
        <v>166</v>
      </c>
      <c r="GG33" s="159" t="s">
        <v>399</v>
      </c>
      <c r="GH33" s="215"/>
      <c r="GI33" s="172"/>
      <c r="GJ33" s="161"/>
      <c r="GK33" s="161"/>
      <c r="GL33" s="214"/>
      <c r="GM33" s="165" t="s">
        <v>363</v>
      </c>
      <c r="GN33" s="161" t="s">
        <v>166</v>
      </c>
      <c r="GO33" s="215"/>
      <c r="GP33" s="202"/>
      <c r="GQ33" s="165" t="s">
        <v>363</v>
      </c>
      <c r="GR33" s="161" t="s">
        <v>166</v>
      </c>
      <c r="GS33" s="215"/>
      <c r="GT33" s="165" t="s">
        <v>363</v>
      </c>
      <c r="GU33" s="161"/>
      <c r="GV33" s="248"/>
      <c r="GW33" s="261"/>
      <c r="GX33" s="165" t="s">
        <v>363</v>
      </c>
      <c r="GY33" s="158" t="s">
        <v>725</v>
      </c>
      <c r="GZ33" s="215"/>
      <c r="HA33" s="165" t="s">
        <v>363</v>
      </c>
      <c r="HB33" s="161"/>
      <c r="HD33" s="165" t="s">
        <v>363</v>
      </c>
      <c r="HE33" s="161" t="s">
        <v>166</v>
      </c>
      <c r="HF33" s="161"/>
      <c r="HG33" s="223"/>
      <c r="HH33" s="165" t="s">
        <v>363</v>
      </c>
      <c r="HI33" s="161" t="s">
        <v>166</v>
      </c>
      <c r="HJ33" s="218"/>
      <c r="HK33" s="165" t="s">
        <v>363</v>
      </c>
      <c r="HL33" s="159" t="s">
        <v>398</v>
      </c>
      <c r="HM33" s="215"/>
      <c r="HN33" s="237"/>
      <c r="HO33" s="165" t="s">
        <v>363</v>
      </c>
      <c r="HP33" s="161" t="s">
        <v>166</v>
      </c>
      <c r="HQ33" s="214"/>
      <c r="HR33" s="165" t="s">
        <v>363</v>
      </c>
      <c r="HS33" s="161"/>
      <c r="HT33" s="223"/>
      <c r="HU33" s="165" t="s">
        <v>377</v>
      </c>
      <c r="HV33" s="161" t="s">
        <v>166</v>
      </c>
      <c r="HW33" s="218"/>
      <c r="HX33" s="165" t="s">
        <v>377</v>
      </c>
      <c r="HY33" s="161" t="s">
        <v>166</v>
      </c>
      <c r="HZ33" s="224"/>
      <c r="IA33" s="165" t="s">
        <v>377</v>
      </c>
      <c r="IB33" s="159" t="s">
        <v>397</v>
      </c>
      <c r="IC33" s="161"/>
      <c r="ID33" s="215"/>
      <c r="IE33" s="165" t="s">
        <v>377</v>
      </c>
      <c r="IF33" s="161" t="s">
        <v>166</v>
      </c>
      <c r="IG33" s="214"/>
      <c r="IH33" s="165" t="s">
        <v>377</v>
      </c>
      <c r="II33" s="161"/>
      <c r="IJ33" s="161"/>
      <c r="IK33" s="219"/>
      <c r="IL33" s="161" t="s">
        <v>166</v>
      </c>
      <c r="IM33" s="161" t="s">
        <v>166</v>
      </c>
      <c r="IN33" s="220"/>
      <c r="IO33" s="161" t="s">
        <v>166</v>
      </c>
      <c r="IP33" s="161" t="s">
        <v>166</v>
      </c>
      <c r="IQ33" s="215"/>
      <c r="IR33" s="161" t="s">
        <v>166</v>
      </c>
      <c r="IS33" s="161"/>
      <c r="IT33" s="218"/>
      <c r="IU33" s="248"/>
      <c r="IV33" s="161" t="s">
        <v>166</v>
      </c>
      <c r="IW33" s="161" t="s">
        <v>166</v>
      </c>
      <c r="IX33" s="210"/>
      <c r="IY33" s="159" t="s">
        <v>467</v>
      </c>
      <c r="IZ33" s="159" t="s">
        <v>496</v>
      </c>
      <c r="JA33" s="215"/>
      <c r="JB33" s="161" t="s">
        <v>166</v>
      </c>
      <c r="JC33" s="161" t="s">
        <v>166</v>
      </c>
      <c r="JD33" s="210"/>
    </row>
    <row r="34" spans="1:264" s="20" customFormat="1" ht="69" customHeight="1">
      <c r="A34" s="15" t="s">
        <v>12</v>
      </c>
      <c r="B34" s="85">
        <f t="shared" si="0"/>
        <v>15</v>
      </c>
      <c r="C34" s="16" t="s">
        <v>168</v>
      </c>
      <c r="D34" s="16" t="s">
        <v>42</v>
      </c>
      <c r="E34" s="102">
        <f t="shared" si="8"/>
        <v>6</v>
      </c>
      <c r="F34" s="74" t="s">
        <v>43</v>
      </c>
      <c r="G34" s="74" t="s">
        <v>13</v>
      </c>
      <c r="H34" s="74" t="s">
        <v>43</v>
      </c>
      <c r="I34" s="84">
        <f t="shared" si="1"/>
        <v>6</v>
      </c>
      <c r="J34" s="69" t="s">
        <v>14</v>
      </c>
      <c r="K34" s="69" t="s">
        <v>175</v>
      </c>
      <c r="L34" s="86">
        <f t="shared" si="9"/>
        <v>7</v>
      </c>
      <c r="M34" s="17" t="s">
        <v>15</v>
      </c>
      <c r="N34" s="17" t="s">
        <v>174</v>
      </c>
      <c r="O34" s="87">
        <f t="shared" si="2"/>
        <v>7</v>
      </c>
      <c r="P34" s="18" t="s">
        <v>16</v>
      </c>
      <c r="Q34" s="103">
        <f t="shared" si="3"/>
        <v>15</v>
      </c>
      <c r="R34" s="18" t="s">
        <v>17</v>
      </c>
      <c r="S34" s="88">
        <f t="shared" si="4"/>
        <v>2</v>
      </c>
      <c r="T34" s="65" t="s">
        <v>18</v>
      </c>
      <c r="U34" s="65" t="s">
        <v>172</v>
      </c>
      <c r="V34" s="104">
        <f t="shared" si="10"/>
        <v>7</v>
      </c>
      <c r="W34" s="259"/>
      <c r="X34" s="257"/>
      <c r="Y34" s="100">
        <v>31</v>
      </c>
      <c r="Z34" s="158" t="s">
        <v>294</v>
      </c>
      <c r="AA34" s="161" t="s">
        <v>166</v>
      </c>
      <c r="AB34" s="215"/>
      <c r="AC34" s="158" t="s">
        <v>294</v>
      </c>
      <c r="AD34" s="161" t="s">
        <v>166</v>
      </c>
      <c r="AE34" s="215"/>
      <c r="AF34" s="158" t="s">
        <v>294</v>
      </c>
      <c r="AG34" s="161"/>
      <c r="AH34" s="215"/>
      <c r="AI34" s="158" t="s">
        <v>294</v>
      </c>
      <c r="AJ34" s="161" t="s">
        <v>166</v>
      </c>
      <c r="AK34" s="215"/>
      <c r="AL34" s="158" t="s">
        <v>294</v>
      </c>
      <c r="AM34" s="161"/>
      <c r="AN34" s="161"/>
      <c r="AO34" s="210"/>
      <c r="AP34" s="162"/>
      <c r="AQ34" s="191" t="s">
        <v>705</v>
      </c>
      <c r="AR34" s="248"/>
      <c r="AS34" s="162"/>
      <c r="AU34" s="215"/>
      <c r="AV34" s="163" t="s">
        <v>212</v>
      </c>
      <c r="AW34" s="191" t="s">
        <v>690</v>
      </c>
      <c r="AX34" s="215"/>
      <c r="AY34" s="163" t="s">
        <v>212</v>
      </c>
      <c r="AZ34" s="161" t="s">
        <v>166</v>
      </c>
      <c r="BA34" s="215"/>
      <c r="BB34" s="163" t="s">
        <v>212</v>
      </c>
      <c r="BC34" s="161"/>
      <c r="BD34" s="161"/>
      <c r="BE34" s="215"/>
      <c r="BF34" s="163" t="s">
        <v>212</v>
      </c>
      <c r="BG34" s="161" t="s">
        <v>166</v>
      </c>
      <c r="BI34" s="163" t="s">
        <v>212</v>
      </c>
      <c r="BJ34" s="161" t="s">
        <v>166</v>
      </c>
      <c r="BL34" s="163" t="s">
        <v>212</v>
      </c>
      <c r="BM34" s="161"/>
      <c r="BN34" s="218"/>
      <c r="BO34" s="163" t="s">
        <v>213</v>
      </c>
      <c r="BP34" s="161" t="s">
        <v>166</v>
      </c>
      <c r="BQ34" s="215"/>
      <c r="BR34" s="161" t="s">
        <v>166</v>
      </c>
      <c r="BS34" s="161"/>
      <c r="BT34" s="161"/>
      <c r="BU34" s="218"/>
      <c r="BW34" s="161" t="s">
        <v>166</v>
      </c>
      <c r="BX34" s="161"/>
      <c r="BY34" s="215"/>
      <c r="CA34" s="161" t="s">
        <v>166</v>
      </c>
      <c r="CB34" s="218"/>
      <c r="CD34" s="158" t="s">
        <v>723</v>
      </c>
      <c r="CE34" s="215"/>
      <c r="CG34" s="161" t="s">
        <v>166</v>
      </c>
      <c r="CH34" s="210"/>
      <c r="CI34" s="160" t="s">
        <v>260</v>
      </c>
      <c r="CJ34" s="161"/>
      <c r="CL34" s="270"/>
      <c r="CM34" s="160" t="s">
        <v>261</v>
      </c>
      <c r="CN34" s="161" t="s">
        <v>166</v>
      </c>
      <c r="CO34" s="161"/>
      <c r="CP34" s="224"/>
      <c r="CQ34" s="160" t="s">
        <v>260</v>
      </c>
      <c r="CR34" s="162"/>
      <c r="CS34" s="218"/>
      <c r="CT34" s="191" t="s">
        <v>409</v>
      </c>
      <c r="CU34" s="161"/>
      <c r="CV34" s="214"/>
      <c r="CW34" s="168"/>
      <c r="CX34" s="160" t="s">
        <v>260</v>
      </c>
      <c r="CY34" s="161" t="s">
        <v>166</v>
      </c>
      <c r="CZ34" s="161"/>
      <c r="DA34" s="210"/>
      <c r="DB34" s="160" t="s">
        <v>260</v>
      </c>
      <c r="DC34" s="161"/>
      <c r="DD34" s="248"/>
      <c r="DE34" s="192" t="s">
        <v>457</v>
      </c>
      <c r="DF34" s="161" t="s">
        <v>166</v>
      </c>
      <c r="DG34" s="215"/>
      <c r="DH34" s="191" t="s">
        <v>578</v>
      </c>
      <c r="DI34" s="161" t="s">
        <v>166</v>
      </c>
      <c r="DJ34" s="218"/>
      <c r="DK34" s="161" t="s">
        <v>166</v>
      </c>
      <c r="DL34" s="161"/>
      <c r="DM34" s="215"/>
      <c r="DN34" s="168"/>
      <c r="DO34" s="165" t="s">
        <v>366</v>
      </c>
      <c r="DP34" s="161" t="s">
        <v>166</v>
      </c>
      <c r="DQ34" s="210"/>
      <c r="DR34" s="19"/>
      <c r="DS34" s="161"/>
      <c r="DT34" s="215"/>
      <c r="DU34" s="165" t="s">
        <v>366</v>
      </c>
      <c r="DV34" s="191" t="s">
        <v>450</v>
      </c>
      <c r="DW34" s="215"/>
      <c r="DX34" s="165" t="s">
        <v>366</v>
      </c>
      <c r="DY34" s="161" t="s">
        <v>166</v>
      </c>
      <c r="DZ34" s="219"/>
      <c r="EA34" s="165" t="s">
        <v>366</v>
      </c>
      <c r="EB34" s="161"/>
      <c r="EC34" s="199"/>
      <c r="ED34" s="215"/>
      <c r="EE34" s="165" t="s">
        <v>366</v>
      </c>
      <c r="EF34" s="161" t="s">
        <v>166</v>
      </c>
      <c r="EG34" s="215"/>
      <c r="EH34" s="165" t="s">
        <v>366</v>
      </c>
      <c r="EI34" s="161"/>
      <c r="EJ34" s="218"/>
      <c r="EK34" s="165" t="s">
        <v>366</v>
      </c>
      <c r="EL34" s="191" t="s">
        <v>471</v>
      </c>
      <c r="EM34" s="215"/>
      <c r="EN34" s="202"/>
      <c r="EO34" s="191" t="s">
        <v>460</v>
      </c>
      <c r="EP34" s="161" t="s">
        <v>166</v>
      </c>
      <c r="EQ34" s="210"/>
      <c r="ER34" s="165" t="s">
        <v>366</v>
      </c>
      <c r="ES34" s="161"/>
      <c r="ET34" s="270"/>
      <c r="EU34" s="210"/>
      <c r="EV34" s="165" t="s">
        <v>366</v>
      </c>
      <c r="EW34" s="161" t="s">
        <v>166</v>
      </c>
      <c r="EX34" s="215"/>
      <c r="EY34" s="165" t="s">
        <v>366</v>
      </c>
      <c r="EZ34" s="161"/>
      <c r="FA34" s="204"/>
      <c r="FB34" s="204"/>
      <c r="FC34" s="166" t="s">
        <v>332</v>
      </c>
      <c r="FD34" s="191" t="s">
        <v>465</v>
      </c>
      <c r="FE34" s="215"/>
      <c r="FF34" s="166" t="s">
        <v>332</v>
      </c>
      <c r="FG34" s="161" t="s">
        <v>166</v>
      </c>
      <c r="FH34" s="219"/>
      <c r="FI34" s="166" t="s">
        <v>332</v>
      </c>
      <c r="FJ34" s="161"/>
      <c r="FK34" s="224"/>
      <c r="FL34" s="172"/>
      <c r="FM34" s="166" t="s">
        <v>332</v>
      </c>
      <c r="FP34" s="215"/>
      <c r="FQ34" s="166" t="s">
        <v>332</v>
      </c>
      <c r="FR34" s="161"/>
      <c r="FS34" s="210"/>
      <c r="FT34" s="166" t="s">
        <v>332</v>
      </c>
      <c r="FU34" s="161" t="s">
        <v>166</v>
      </c>
      <c r="FV34" s="19"/>
      <c r="FW34" s="215"/>
      <c r="FX34" s="172"/>
      <c r="FY34" s="166" t="s">
        <v>333</v>
      </c>
      <c r="FZ34" s="161" t="s">
        <v>166</v>
      </c>
      <c r="GB34" s="193" t="s">
        <v>178</v>
      </c>
      <c r="GC34" s="161"/>
      <c r="GD34" s="250"/>
      <c r="GE34" s="224"/>
      <c r="GF34" s="193" t="s">
        <v>178</v>
      </c>
      <c r="GG34" s="191" t="s">
        <v>441</v>
      </c>
      <c r="GH34" s="215"/>
      <c r="GI34" s="188"/>
      <c r="GK34" s="161"/>
      <c r="GL34" s="214"/>
      <c r="GM34" s="193" t="s">
        <v>178</v>
      </c>
      <c r="GN34" s="191" t="s">
        <v>474</v>
      </c>
      <c r="GO34" s="215"/>
      <c r="GP34" s="202"/>
      <c r="GQ34" s="193" t="s">
        <v>178</v>
      </c>
      <c r="GR34" s="161" t="s">
        <v>166</v>
      </c>
      <c r="GS34" s="215"/>
      <c r="GT34" s="193" t="s">
        <v>178</v>
      </c>
      <c r="GU34" s="161"/>
      <c r="GV34" s="248"/>
      <c r="GW34" s="261"/>
      <c r="GX34" s="193" t="s">
        <v>179</v>
      </c>
      <c r="GY34" s="191" t="s">
        <v>399</v>
      </c>
      <c r="GZ34" s="215"/>
      <c r="HB34" s="161"/>
      <c r="HD34" s="160" t="s">
        <v>252</v>
      </c>
      <c r="HE34" s="161" t="s">
        <v>166</v>
      </c>
      <c r="HF34" s="161"/>
      <c r="HG34" s="223"/>
      <c r="HH34" s="164" t="s">
        <v>178</v>
      </c>
      <c r="HI34" s="161" t="s">
        <v>166</v>
      </c>
      <c r="HJ34" s="218"/>
      <c r="HK34" s="191" t="s">
        <v>459</v>
      </c>
      <c r="HM34" s="215"/>
      <c r="HN34" s="237"/>
      <c r="HP34" s="161" t="s">
        <v>166</v>
      </c>
      <c r="HQ34" s="214"/>
      <c r="HR34" s="191" t="s">
        <v>467</v>
      </c>
      <c r="HS34" s="161"/>
      <c r="HT34" s="223"/>
      <c r="HU34" s="165" t="s">
        <v>386</v>
      </c>
      <c r="HV34" s="161" t="s">
        <v>166</v>
      </c>
      <c r="HW34" s="218"/>
      <c r="HX34" s="165" t="s">
        <v>386</v>
      </c>
      <c r="HY34" s="161" t="s">
        <v>166</v>
      </c>
      <c r="HZ34" s="224"/>
      <c r="IA34" s="165" t="s">
        <v>386</v>
      </c>
      <c r="IB34" s="159" t="s">
        <v>398</v>
      </c>
      <c r="IC34" s="161"/>
      <c r="ID34" s="215"/>
      <c r="IE34" s="165" t="s">
        <v>386</v>
      </c>
      <c r="IF34" s="161" t="s">
        <v>166</v>
      </c>
      <c r="IG34" s="214"/>
      <c r="IH34" s="165" t="s">
        <v>386</v>
      </c>
      <c r="II34" s="191" t="s">
        <v>490</v>
      </c>
      <c r="IJ34" s="191"/>
      <c r="IK34" s="219"/>
      <c r="IL34" s="161" t="s">
        <v>166</v>
      </c>
      <c r="IM34" s="161" t="s">
        <v>166</v>
      </c>
      <c r="IN34" s="220"/>
      <c r="IO34" s="161" t="s">
        <v>166</v>
      </c>
      <c r="IP34" s="161" t="s">
        <v>166</v>
      </c>
      <c r="IQ34" s="215"/>
      <c r="IR34" s="161" t="s">
        <v>166</v>
      </c>
      <c r="IS34" s="161"/>
      <c r="IT34" s="218"/>
      <c r="IU34" s="248"/>
      <c r="IV34" s="161" t="s">
        <v>166</v>
      </c>
      <c r="IW34" s="161" t="s">
        <v>166</v>
      </c>
      <c r="IX34" s="210"/>
      <c r="IY34" s="161" t="s">
        <v>166</v>
      </c>
      <c r="IZ34" s="159" t="s">
        <v>496</v>
      </c>
      <c r="JA34" s="215"/>
      <c r="JB34" s="161" t="s">
        <v>166</v>
      </c>
      <c r="JC34" s="161" t="s">
        <v>166</v>
      </c>
      <c r="JD34" s="210"/>
    </row>
    <row r="35" spans="1:264" s="20" customFormat="1" ht="69" customHeight="1">
      <c r="A35" s="15" t="s">
        <v>12</v>
      </c>
      <c r="B35" s="85">
        <f t="shared" si="0"/>
        <v>15</v>
      </c>
      <c r="C35" s="16" t="s">
        <v>168</v>
      </c>
      <c r="D35" s="16" t="s">
        <v>42</v>
      </c>
      <c r="E35" s="102">
        <f t="shared" si="8"/>
        <v>6</v>
      </c>
      <c r="F35" s="74" t="s">
        <v>43</v>
      </c>
      <c r="G35" s="74" t="s">
        <v>13</v>
      </c>
      <c r="H35" s="74" t="s">
        <v>43</v>
      </c>
      <c r="I35" s="84">
        <f t="shared" si="1"/>
        <v>6</v>
      </c>
      <c r="J35" s="69" t="s">
        <v>14</v>
      </c>
      <c r="K35" s="69" t="s">
        <v>175</v>
      </c>
      <c r="L35" s="86">
        <f t="shared" si="9"/>
        <v>7</v>
      </c>
      <c r="M35" s="17" t="s">
        <v>15</v>
      </c>
      <c r="N35" s="17" t="s">
        <v>174</v>
      </c>
      <c r="O35" s="87">
        <f t="shared" si="2"/>
        <v>7</v>
      </c>
      <c r="P35" s="18" t="s">
        <v>16</v>
      </c>
      <c r="Q35" s="103">
        <f t="shared" si="3"/>
        <v>15</v>
      </c>
      <c r="R35" s="18" t="s">
        <v>17</v>
      </c>
      <c r="S35" s="88">
        <f t="shared" si="4"/>
        <v>2</v>
      </c>
      <c r="T35" s="65" t="s">
        <v>18</v>
      </c>
      <c r="U35" s="65" t="s">
        <v>172</v>
      </c>
      <c r="V35" s="104">
        <f t="shared" si="10"/>
        <v>7</v>
      </c>
      <c r="W35" s="259"/>
      <c r="X35" s="257"/>
      <c r="Y35" s="100">
        <v>32</v>
      </c>
      <c r="Z35" s="163" t="s">
        <v>204</v>
      </c>
      <c r="AA35" s="161" t="s">
        <v>166</v>
      </c>
      <c r="AB35" s="215"/>
      <c r="AC35" s="163" t="s">
        <v>204</v>
      </c>
      <c r="AD35" s="161" t="s">
        <v>166</v>
      </c>
      <c r="AE35" s="215"/>
      <c r="AF35" s="163" t="s">
        <v>204</v>
      </c>
      <c r="AG35" s="161"/>
      <c r="AH35" s="215"/>
      <c r="AI35" s="163" t="s">
        <v>204</v>
      </c>
      <c r="AJ35" s="161" t="s">
        <v>166</v>
      </c>
      <c r="AK35" s="215"/>
      <c r="AL35" s="163" t="s">
        <v>204</v>
      </c>
      <c r="AM35" s="161"/>
      <c r="AN35" s="161"/>
      <c r="AO35" s="210"/>
      <c r="AP35" s="163" t="s">
        <v>204</v>
      </c>
      <c r="AQ35" s="159" t="s">
        <v>475</v>
      </c>
      <c r="AR35" s="248"/>
      <c r="AS35" s="163" t="s">
        <v>205</v>
      </c>
      <c r="AU35" s="215"/>
      <c r="AV35" s="159" t="s">
        <v>578</v>
      </c>
      <c r="AW35" s="159" t="s">
        <v>691</v>
      </c>
      <c r="AX35" s="215"/>
      <c r="AY35" s="167"/>
      <c r="AZ35" s="161" t="s">
        <v>166</v>
      </c>
      <c r="BA35" s="215"/>
      <c r="BB35" s="159" t="s">
        <v>495</v>
      </c>
      <c r="BC35" s="167"/>
      <c r="BD35" s="167"/>
      <c r="BE35" s="215"/>
      <c r="BF35" s="165" t="s">
        <v>366</v>
      </c>
      <c r="BG35" s="161" t="s">
        <v>166</v>
      </c>
      <c r="BI35" s="165" t="s">
        <v>366</v>
      </c>
      <c r="BJ35" s="161" t="s">
        <v>166</v>
      </c>
      <c r="BL35" s="165" t="s">
        <v>366</v>
      </c>
      <c r="BM35" s="161"/>
      <c r="BN35" s="218"/>
      <c r="BO35" s="165" t="s">
        <v>366</v>
      </c>
      <c r="BP35" s="161" t="s">
        <v>166</v>
      </c>
      <c r="BQ35" s="215"/>
      <c r="BR35" s="165" t="s">
        <v>366</v>
      </c>
      <c r="BS35" s="161"/>
      <c r="BT35" s="161"/>
      <c r="BU35" s="218"/>
      <c r="BV35" s="165" t="s">
        <v>367</v>
      </c>
      <c r="BW35" s="161" t="s">
        <v>166</v>
      </c>
      <c r="BX35" s="161"/>
      <c r="BY35" s="215"/>
      <c r="BZ35" s="165" t="s">
        <v>367</v>
      </c>
      <c r="CA35" s="161" t="s">
        <v>166</v>
      </c>
      <c r="CB35" s="218"/>
      <c r="CC35" s="165" t="s">
        <v>367</v>
      </c>
      <c r="CD35" s="158" t="s">
        <v>723</v>
      </c>
      <c r="CE35" s="215"/>
      <c r="CF35" s="165" t="s">
        <v>367</v>
      </c>
      <c r="CG35" s="161" t="s">
        <v>166</v>
      </c>
      <c r="CH35" s="210"/>
      <c r="CI35" s="165" t="s">
        <v>367</v>
      </c>
      <c r="CJ35" s="161"/>
      <c r="CL35" s="271"/>
      <c r="CM35" s="161" t="s">
        <v>166</v>
      </c>
      <c r="CN35" s="161" t="s">
        <v>166</v>
      </c>
      <c r="CO35" s="161"/>
      <c r="CP35" s="224"/>
      <c r="CQ35" s="161" t="s">
        <v>166</v>
      </c>
      <c r="CR35" s="161" t="s">
        <v>166</v>
      </c>
      <c r="CS35" s="218"/>
      <c r="CT35" s="159" t="s">
        <v>409</v>
      </c>
      <c r="CU35" s="161"/>
      <c r="CV35" s="214"/>
      <c r="CW35" s="168"/>
      <c r="CX35" s="161" t="s">
        <v>166</v>
      </c>
      <c r="CY35" s="162"/>
      <c r="CZ35" s="162"/>
      <c r="DA35" s="210"/>
      <c r="DB35" s="158" t="s">
        <v>292</v>
      </c>
      <c r="DC35" s="161"/>
      <c r="DD35" s="248"/>
      <c r="DE35" s="158" t="s">
        <v>292</v>
      </c>
      <c r="DF35" s="161" t="s">
        <v>166</v>
      </c>
      <c r="DG35" s="215"/>
      <c r="DH35" s="158" t="s">
        <v>292</v>
      </c>
      <c r="DI35" s="161" t="s">
        <v>166</v>
      </c>
      <c r="DJ35" s="218"/>
      <c r="DL35" s="161"/>
      <c r="DM35" s="215"/>
      <c r="DN35" s="168"/>
      <c r="DP35" s="161" t="s">
        <v>166</v>
      </c>
      <c r="DQ35" s="210"/>
      <c r="DS35" s="161"/>
      <c r="DT35" s="215"/>
      <c r="DU35" s="160" t="s">
        <v>265</v>
      </c>
      <c r="DV35" s="159" t="s">
        <v>450</v>
      </c>
      <c r="DW35" s="215"/>
      <c r="DX35" s="160" t="s">
        <v>264</v>
      </c>
      <c r="DY35" s="161" t="s">
        <v>166</v>
      </c>
      <c r="DZ35" s="219"/>
      <c r="EA35" s="160" t="s">
        <v>264</v>
      </c>
      <c r="EB35" s="161"/>
      <c r="EC35" s="200"/>
      <c r="ED35" s="215"/>
      <c r="EE35" s="160" t="s">
        <v>264</v>
      </c>
      <c r="EF35" s="161" t="s">
        <v>166</v>
      </c>
      <c r="EG35" s="215"/>
      <c r="EH35" s="160" t="s">
        <v>264</v>
      </c>
      <c r="EI35" s="161"/>
      <c r="EJ35" s="218"/>
      <c r="EK35" s="161" t="s">
        <v>166</v>
      </c>
      <c r="EL35" s="159" t="s">
        <v>471</v>
      </c>
      <c r="EM35" s="215"/>
      <c r="EN35" s="203"/>
      <c r="EO35" s="161" t="s">
        <v>166</v>
      </c>
      <c r="EP35" s="161" t="s">
        <v>166</v>
      </c>
      <c r="EQ35" s="210"/>
      <c r="ER35" s="166" t="s">
        <v>309</v>
      </c>
      <c r="ES35" s="161"/>
      <c r="ET35" s="271"/>
      <c r="EU35" s="210"/>
      <c r="EV35" s="166" t="s">
        <v>309</v>
      </c>
      <c r="EW35" s="161" t="s">
        <v>166</v>
      </c>
      <c r="EX35" s="215"/>
      <c r="EY35" s="166" t="s">
        <v>309</v>
      </c>
      <c r="EZ35" s="161"/>
      <c r="FA35" s="204"/>
      <c r="FB35" s="204"/>
      <c r="FC35" s="166" t="s">
        <v>309</v>
      </c>
      <c r="FD35" s="159" t="s">
        <v>465</v>
      </c>
      <c r="FE35" s="215"/>
      <c r="FF35" s="166" t="s">
        <v>309</v>
      </c>
      <c r="FG35" s="161" t="s">
        <v>166</v>
      </c>
      <c r="FH35" s="219"/>
      <c r="FI35" s="166" t="s">
        <v>309</v>
      </c>
      <c r="FJ35" s="161"/>
      <c r="FK35" s="224"/>
      <c r="FL35" s="172"/>
      <c r="FM35" s="166" t="s">
        <v>310</v>
      </c>
      <c r="FP35" s="215"/>
      <c r="FQ35" s="161"/>
      <c r="FR35" s="161"/>
      <c r="FS35" s="210"/>
      <c r="FT35" s="161" t="s">
        <v>166</v>
      </c>
      <c r="FU35" s="161" t="s">
        <v>166</v>
      </c>
      <c r="FV35" s="19"/>
      <c r="FW35" s="215"/>
      <c r="FX35" s="172"/>
      <c r="FY35" s="159" t="s">
        <v>463</v>
      </c>
      <c r="FZ35" s="161" t="s">
        <v>166</v>
      </c>
      <c r="GB35" s="159" t="s">
        <v>469</v>
      </c>
      <c r="GC35" s="161"/>
      <c r="GD35" s="251"/>
      <c r="GE35" s="224"/>
      <c r="GF35" s="159" t="s">
        <v>459</v>
      </c>
      <c r="GH35" s="215"/>
      <c r="GI35" s="188"/>
      <c r="GK35" s="161"/>
      <c r="GL35" s="214"/>
      <c r="GM35" s="161" t="s">
        <v>166</v>
      </c>
      <c r="GN35" s="159" t="s">
        <v>474</v>
      </c>
      <c r="GO35" s="215"/>
      <c r="GP35" s="203"/>
      <c r="GQ35" s="160" t="s">
        <v>253</v>
      </c>
      <c r="GR35" s="161" t="s">
        <v>166</v>
      </c>
      <c r="GS35" s="215"/>
      <c r="GT35" s="161"/>
      <c r="GU35" s="161"/>
      <c r="GV35" s="248"/>
      <c r="GW35" s="262"/>
      <c r="GX35" s="157" t="s">
        <v>457</v>
      </c>
      <c r="GY35" s="159" t="s">
        <v>399</v>
      </c>
      <c r="GZ35" s="215"/>
      <c r="HA35" s="161" t="s">
        <v>166</v>
      </c>
      <c r="HB35" s="161"/>
      <c r="HE35" s="162"/>
      <c r="HF35" s="162"/>
      <c r="HG35" s="223"/>
      <c r="HH35" s="165" t="s">
        <v>376</v>
      </c>
      <c r="HI35" s="161" t="s">
        <v>166</v>
      </c>
      <c r="HJ35" s="218"/>
      <c r="HK35" s="165" t="s">
        <v>376</v>
      </c>
      <c r="HM35" s="215"/>
      <c r="HN35" s="238"/>
      <c r="HO35" s="165" t="s">
        <v>376</v>
      </c>
      <c r="HP35" s="161" t="s">
        <v>166</v>
      </c>
      <c r="HQ35" s="214"/>
      <c r="HR35" s="165" t="s">
        <v>376</v>
      </c>
      <c r="HS35" s="161"/>
      <c r="HT35" s="223"/>
      <c r="HU35" s="158" t="s">
        <v>292</v>
      </c>
      <c r="HV35" s="161" t="s">
        <v>166</v>
      </c>
      <c r="HW35" s="218"/>
      <c r="HX35" s="165" t="s">
        <v>376</v>
      </c>
      <c r="HY35" s="162"/>
      <c r="HZ35" s="224"/>
      <c r="IA35" s="158" t="s">
        <v>292</v>
      </c>
      <c r="IB35" s="159" t="s">
        <v>398</v>
      </c>
      <c r="IC35" s="159" t="s">
        <v>441</v>
      </c>
      <c r="ID35" s="215"/>
      <c r="IE35" s="164" t="s">
        <v>195</v>
      </c>
      <c r="IF35" s="161" t="s">
        <v>166</v>
      </c>
      <c r="IG35" s="214"/>
      <c r="IH35" s="164" t="s">
        <v>195</v>
      </c>
      <c r="IK35" s="219"/>
      <c r="IL35" s="164" t="s">
        <v>195</v>
      </c>
      <c r="IM35" s="161" t="s">
        <v>166</v>
      </c>
      <c r="IN35" s="220"/>
      <c r="IO35" s="164" t="s">
        <v>195</v>
      </c>
      <c r="IP35" s="161" t="s">
        <v>166</v>
      </c>
      <c r="IQ35" s="215"/>
      <c r="IR35" s="164" t="s">
        <v>195</v>
      </c>
      <c r="IS35" s="161"/>
      <c r="IT35" s="218"/>
      <c r="IU35" s="248"/>
      <c r="IV35" s="164" t="s">
        <v>195</v>
      </c>
      <c r="IW35" s="161" t="s">
        <v>166</v>
      </c>
      <c r="IX35" s="210"/>
      <c r="IY35" s="164" t="s">
        <v>197</v>
      </c>
      <c r="IZ35" s="159" t="s">
        <v>496</v>
      </c>
      <c r="JA35" s="215"/>
      <c r="JB35" s="161" t="s">
        <v>166</v>
      </c>
      <c r="JC35" s="161" t="s">
        <v>166</v>
      </c>
      <c r="JD35" s="210"/>
    </row>
    <row r="36" spans="1:264" s="20" customFormat="1" ht="69" customHeight="1">
      <c r="A36" s="15" t="s">
        <v>12</v>
      </c>
      <c r="B36" s="85">
        <f t="shared" si="0"/>
        <v>15</v>
      </c>
      <c r="C36" s="16" t="s">
        <v>168</v>
      </c>
      <c r="D36" s="16" t="s">
        <v>42</v>
      </c>
      <c r="E36" s="102">
        <f t="shared" si="8"/>
        <v>6</v>
      </c>
      <c r="F36" s="74" t="s">
        <v>43</v>
      </c>
      <c r="G36" s="74" t="s">
        <v>13</v>
      </c>
      <c r="H36" s="74" t="s">
        <v>43</v>
      </c>
      <c r="I36" s="84">
        <f t="shared" si="1"/>
        <v>6</v>
      </c>
      <c r="J36" s="69" t="s">
        <v>14</v>
      </c>
      <c r="K36" s="69" t="s">
        <v>175</v>
      </c>
      <c r="L36" s="86">
        <f t="shared" si="9"/>
        <v>7</v>
      </c>
      <c r="M36" s="17" t="s">
        <v>15</v>
      </c>
      <c r="N36" s="17" t="s">
        <v>174</v>
      </c>
      <c r="O36" s="87">
        <f t="shared" si="2"/>
        <v>7</v>
      </c>
      <c r="P36" s="18" t="s">
        <v>16</v>
      </c>
      <c r="Q36" s="103">
        <f t="shared" si="3"/>
        <v>15</v>
      </c>
      <c r="R36" s="18" t="s">
        <v>17</v>
      </c>
      <c r="S36" s="88">
        <f t="shared" si="4"/>
        <v>2</v>
      </c>
      <c r="T36" s="65" t="s">
        <v>18</v>
      </c>
      <c r="U36" s="65" t="s">
        <v>172</v>
      </c>
      <c r="V36" s="104">
        <f t="shared" si="10"/>
        <v>7</v>
      </c>
      <c r="W36" s="258" t="s">
        <v>20</v>
      </c>
      <c r="X36" s="257">
        <v>4</v>
      </c>
      <c r="Y36" s="101">
        <v>33</v>
      </c>
      <c r="Z36" s="161" t="s">
        <v>166</v>
      </c>
      <c r="AA36" s="158" t="s">
        <v>723</v>
      </c>
      <c r="AB36" s="208"/>
      <c r="AC36" s="161" t="s">
        <v>166</v>
      </c>
      <c r="AE36" s="208"/>
      <c r="AF36" s="161"/>
      <c r="AG36" s="159" t="s">
        <v>690</v>
      </c>
      <c r="AH36" s="208"/>
      <c r="AI36" s="159" t="s">
        <v>461</v>
      </c>
      <c r="AJ36" s="161" t="s">
        <v>166</v>
      </c>
      <c r="AK36" s="208"/>
      <c r="AL36" s="159" t="s">
        <v>470</v>
      </c>
      <c r="AM36" s="161"/>
      <c r="AN36" s="161"/>
      <c r="AO36" s="208"/>
      <c r="AP36" s="160" t="s">
        <v>266</v>
      </c>
      <c r="AQ36" s="161"/>
      <c r="AR36" s="208"/>
      <c r="AS36" s="160" t="s">
        <v>267</v>
      </c>
      <c r="AT36" s="161" t="s">
        <v>166</v>
      </c>
      <c r="AU36" s="208"/>
      <c r="AV36" s="160" t="s">
        <v>267</v>
      </c>
      <c r="AW36" s="161"/>
      <c r="AX36" s="208"/>
      <c r="AY36" s="160" t="s">
        <v>267</v>
      </c>
      <c r="AZ36" s="161" t="s">
        <v>166</v>
      </c>
      <c r="BA36" s="208"/>
      <c r="BB36" s="160" t="s">
        <v>267</v>
      </c>
      <c r="BC36" s="161"/>
      <c r="BD36" s="249" t="s">
        <v>484</v>
      </c>
      <c r="BE36" s="207" t="s">
        <v>483</v>
      </c>
      <c r="BF36" s="158" t="s">
        <v>296</v>
      </c>
      <c r="BH36" s="208"/>
      <c r="BI36" s="158" t="s">
        <v>296</v>
      </c>
      <c r="BJ36" s="161" t="s">
        <v>166</v>
      </c>
      <c r="BK36" s="208"/>
      <c r="BL36" s="158" t="s">
        <v>296</v>
      </c>
      <c r="BM36" s="159" t="s">
        <v>464</v>
      </c>
      <c r="BN36" s="208"/>
      <c r="BO36" s="158" t="s">
        <v>296</v>
      </c>
      <c r="BP36" s="161" t="s">
        <v>166</v>
      </c>
      <c r="BQ36" s="208"/>
      <c r="BR36" s="158" t="s">
        <v>296</v>
      </c>
      <c r="BS36" s="161"/>
      <c r="BT36" s="249" t="s">
        <v>509</v>
      </c>
      <c r="BU36" s="207" t="s">
        <v>512</v>
      </c>
      <c r="BV36" s="161" t="s">
        <v>166</v>
      </c>
      <c r="BW36" s="159" t="s">
        <v>502</v>
      </c>
      <c r="BX36" s="161"/>
      <c r="BY36" s="216" t="s">
        <v>513</v>
      </c>
      <c r="BZ36" s="162"/>
      <c r="CA36" s="161" t="s">
        <v>166</v>
      </c>
      <c r="CC36" s="161"/>
      <c r="CD36" s="161"/>
      <c r="CE36" s="208"/>
      <c r="CF36" s="159" t="s">
        <v>449</v>
      </c>
      <c r="CG36" s="161" t="s">
        <v>166</v>
      </c>
      <c r="CH36" s="208"/>
      <c r="CI36" s="161" t="s">
        <v>166</v>
      </c>
      <c r="CJ36" s="161"/>
      <c r="CK36" s="161"/>
      <c r="CL36" s="209" t="s">
        <v>519</v>
      </c>
      <c r="CM36" s="165" t="s">
        <v>367</v>
      </c>
      <c r="CN36" s="161"/>
      <c r="CO36" s="161"/>
      <c r="CP36" s="263"/>
      <c r="CQ36" s="165" t="s">
        <v>367</v>
      </c>
      <c r="CR36" s="161" t="s">
        <v>166</v>
      </c>
      <c r="CT36" s="165" t="s">
        <v>367</v>
      </c>
      <c r="CU36" s="161"/>
      <c r="CV36" s="208"/>
      <c r="CW36" s="169"/>
      <c r="CX36" s="165" t="s">
        <v>367</v>
      </c>
      <c r="CY36" s="161" t="s">
        <v>166</v>
      </c>
      <c r="CZ36" s="161"/>
      <c r="DA36" s="226" t="s">
        <v>704</v>
      </c>
      <c r="DB36" s="165" t="s">
        <v>367</v>
      </c>
      <c r="DC36" s="161"/>
      <c r="DD36" s="208"/>
      <c r="DE36" s="165" t="s">
        <v>367</v>
      </c>
      <c r="DF36" s="161" t="s">
        <v>166</v>
      </c>
      <c r="DH36" s="165" t="s">
        <v>367</v>
      </c>
      <c r="DI36" s="161" t="s">
        <v>166</v>
      </c>
      <c r="DJ36" s="209" t="s">
        <v>661</v>
      </c>
      <c r="DK36" s="165" t="s">
        <v>367</v>
      </c>
      <c r="DL36" s="161"/>
      <c r="DM36" s="208"/>
      <c r="DN36" s="169"/>
      <c r="DO36" s="165" t="s">
        <v>367</v>
      </c>
      <c r="DP36" s="161" t="s">
        <v>166</v>
      </c>
      <c r="DQ36" s="216" t="s">
        <v>546</v>
      </c>
      <c r="DR36" s="165" t="s">
        <v>367</v>
      </c>
      <c r="DS36" s="161"/>
      <c r="DT36" s="209" t="s">
        <v>549</v>
      </c>
      <c r="DU36" s="161" t="s">
        <v>166</v>
      </c>
      <c r="DV36" s="159" t="s">
        <v>473</v>
      </c>
      <c r="DW36" s="208"/>
      <c r="DX36" s="161" t="s">
        <v>166</v>
      </c>
      <c r="DY36" s="161" t="s">
        <v>166</v>
      </c>
      <c r="DZ36" s="207" t="s">
        <v>552</v>
      </c>
      <c r="EA36" s="161" t="s">
        <v>166</v>
      </c>
      <c r="EC36" s="207" t="s">
        <v>557</v>
      </c>
      <c r="ED36" s="207" t="s">
        <v>709</v>
      </c>
      <c r="EE36" s="161" t="s">
        <v>166</v>
      </c>
      <c r="EF36" s="161" t="s">
        <v>166</v>
      </c>
      <c r="EG36" s="216" t="s">
        <v>559</v>
      </c>
      <c r="EH36" s="161" t="s">
        <v>166</v>
      </c>
      <c r="EI36" s="161"/>
      <c r="EJ36" s="209" t="s">
        <v>562</v>
      </c>
      <c r="EK36" s="159" t="s">
        <v>409</v>
      </c>
      <c r="EL36" s="161" t="s">
        <v>166</v>
      </c>
      <c r="EM36" s="209" t="s">
        <v>712</v>
      </c>
      <c r="EN36" s="198"/>
      <c r="EO36" s="166" t="s">
        <v>320</v>
      </c>
      <c r="EP36" s="161" t="s">
        <v>166</v>
      </c>
      <c r="ER36" s="166" t="s">
        <v>320</v>
      </c>
      <c r="ES36" s="159" t="s">
        <v>475</v>
      </c>
      <c r="ET36" s="161"/>
      <c r="EU36" s="208"/>
      <c r="EV36" s="166" t="s">
        <v>320</v>
      </c>
      <c r="EW36" s="161" t="s">
        <v>166</v>
      </c>
      <c r="EX36" s="226" t="s">
        <v>706</v>
      </c>
      <c r="EY36" s="166" t="s">
        <v>320</v>
      </c>
      <c r="EZ36" s="161"/>
      <c r="FC36" s="166" t="s">
        <v>320</v>
      </c>
      <c r="FD36" s="161" t="s">
        <v>166</v>
      </c>
      <c r="FE36" s="205" t="s">
        <v>718</v>
      </c>
      <c r="FF36" s="166" t="s">
        <v>320</v>
      </c>
      <c r="FG36" s="161" t="s">
        <v>166</v>
      </c>
      <c r="FH36" s="207" t="s">
        <v>573</v>
      </c>
      <c r="FI36" s="166" t="s">
        <v>321</v>
      </c>
      <c r="FJ36" s="161"/>
      <c r="FK36" s="216" t="s">
        <v>582</v>
      </c>
      <c r="FL36" s="172"/>
      <c r="FM36" s="159" t="s">
        <v>459</v>
      </c>
      <c r="FN36" s="161" t="s">
        <v>166</v>
      </c>
      <c r="FO36" s="161"/>
      <c r="FP36" s="209" t="s">
        <v>693</v>
      </c>
      <c r="FQ36" s="161"/>
      <c r="FR36" s="161"/>
      <c r="FS36" s="225" t="s">
        <v>708</v>
      </c>
      <c r="FU36" s="161" t="s">
        <v>166</v>
      </c>
      <c r="FV36" s="161"/>
      <c r="FW36" s="225" t="s">
        <v>587</v>
      </c>
      <c r="FX36" s="205" t="s">
        <v>716</v>
      </c>
      <c r="FZ36" s="161" t="s">
        <v>166</v>
      </c>
      <c r="GB36" s="165" t="s">
        <v>378</v>
      </c>
      <c r="GC36" s="161"/>
      <c r="GD36" s="161"/>
      <c r="GE36" s="206" t="s">
        <v>590</v>
      </c>
      <c r="GF36" s="165" t="s">
        <v>378</v>
      </c>
      <c r="GG36" s="161" t="s">
        <v>166</v>
      </c>
      <c r="GH36" s="209" t="s">
        <v>596</v>
      </c>
      <c r="GI36" s="188"/>
      <c r="GJ36" s="165" t="s">
        <v>378</v>
      </c>
      <c r="GK36" s="161"/>
      <c r="GL36" s="225" t="s">
        <v>599</v>
      </c>
      <c r="GM36" s="165" t="s">
        <v>378</v>
      </c>
      <c r="GN36" s="159" t="s">
        <v>450</v>
      </c>
      <c r="GO36" s="208"/>
      <c r="GP36" s="198"/>
      <c r="GQ36" s="165" t="s">
        <v>378</v>
      </c>
      <c r="GR36" s="161" t="s">
        <v>166</v>
      </c>
      <c r="GT36" s="161"/>
      <c r="GV36" s="208"/>
      <c r="GW36" s="198"/>
      <c r="GX36" s="161" t="s">
        <v>166</v>
      </c>
      <c r="GY36" s="161" t="s">
        <v>166</v>
      </c>
      <c r="GZ36" s="206" t="s">
        <v>611</v>
      </c>
      <c r="HA36" s="161" t="s">
        <v>166</v>
      </c>
      <c r="HB36" s="159" t="s">
        <v>490</v>
      </c>
      <c r="HC36" s="208"/>
      <c r="HD36" s="157" t="s">
        <v>457</v>
      </c>
      <c r="HE36" s="159" t="s">
        <v>471</v>
      </c>
      <c r="HF36" s="162"/>
      <c r="HG36" s="208"/>
      <c r="HH36" s="160" t="s">
        <v>253</v>
      </c>
      <c r="HI36" s="161" t="s">
        <v>166</v>
      </c>
      <c r="HK36" s="163" t="s">
        <v>210</v>
      </c>
      <c r="HL36" s="161"/>
      <c r="HM36" s="207" t="s">
        <v>621</v>
      </c>
      <c r="HN36" s="225" t="s">
        <v>726</v>
      </c>
      <c r="HO36" s="163" t="s">
        <v>210</v>
      </c>
      <c r="HP36" s="162"/>
      <c r="HQ36" s="217" t="s">
        <v>626</v>
      </c>
      <c r="HR36" s="163" t="s">
        <v>210</v>
      </c>
      <c r="HS36" s="161"/>
      <c r="HT36" s="208"/>
      <c r="HU36" s="163" t="s">
        <v>210</v>
      </c>
      <c r="HV36" s="162"/>
      <c r="HW36" s="209" t="s">
        <v>631</v>
      </c>
      <c r="HX36" s="163" t="s">
        <v>210</v>
      </c>
      <c r="HY36" s="162"/>
      <c r="HZ36" s="226" t="s">
        <v>632</v>
      </c>
      <c r="IA36" s="163" t="s">
        <v>210</v>
      </c>
      <c r="IB36" s="159" t="s">
        <v>399</v>
      </c>
      <c r="IC36" s="161"/>
      <c r="ID36" s="208"/>
      <c r="IE36" s="163" t="s">
        <v>211</v>
      </c>
      <c r="IF36" s="161" t="s">
        <v>166</v>
      </c>
      <c r="IG36" s="207" t="s">
        <v>641</v>
      </c>
      <c r="IH36" s="164" t="s">
        <v>183</v>
      </c>
      <c r="II36" s="159" t="s">
        <v>508</v>
      </c>
      <c r="IK36" s="206" t="s">
        <v>644</v>
      </c>
      <c r="IL36" s="164" t="s">
        <v>183</v>
      </c>
      <c r="IM36" s="161" t="s">
        <v>166</v>
      </c>
      <c r="IN36" s="209" t="s">
        <v>646</v>
      </c>
      <c r="IO36" s="164" t="s">
        <v>183</v>
      </c>
      <c r="IP36" s="161" t="s">
        <v>166</v>
      </c>
      <c r="IQ36" s="226" t="s">
        <v>647</v>
      </c>
      <c r="IR36" s="164" t="s">
        <v>183</v>
      </c>
      <c r="IS36" s="161"/>
      <c r="IT36" s="198"/>
      <c r="IU36" s="172"/>
      <c r="IV36" s="164" t="s">
        <v>183</v>
      </c>
      <c r="IW36" s="161" t="s">
        <v>166</v>
      </c>
      <c r="IX36" s="209" t="s">
        <v>659</v>
      </c>
      <c r="IY36" s="164" t="s">
        <v>183</v>
      </c>
      <c r="IZ36" s="159" t="s">
        <v>496</v>
      </c>
      <c r="JA36" s="208"/>
      <c r="JB36" s="164" t="s">
        <v>182</v>
      </c>
      <c r="JC36" s="211" t="s">
        <v>721</v>
      </c>
      <c r="JD36" s="207" t="s">
        <v>720</v>
      </c>
    </row>
    <row r="37" spans="1:264" s="20" customFormat="1" ht="69" customHeight="1">
      <c r="A37" s="15" t="s">
        <v>12</v>
      </c>
      <c r="B37" s="85">
        <f t="shared" si="0"/>
        <v>15</v>
      </c>
      <c r="C37" s="16" t="s">
        <v>168</v>
      </c>
      <c r="D37" s="16" t="s">
        <v>42</v>
      </c>
      <c r="E37" s="102">
        <f t="shared" si="8"/>
        <v>6</v>
      </c>
      <c r="F37" s="74" t="s">
        <v>43</v>
      </c>
      <c r="G37" s="74" t="s">
        <v>13</v>
      </c>
      <c r="H37" s="74" t="s">
        <v>43</v>
      </c>
      <c r="I37" s="84">
        <f t="shared" si="1"/>
        <v>6</v>
      </c>
      <c r="J37" s="69" t="s">
        <v>14</v>
      </c>
      <c r="K37" s="69" t="s">
        <v>175</v>
      </c>
      <c r="L37" s="86">
        <f t="shared" si="9"/>
        <v>7</v>
      </c>
      <c r="M37" s="17" t="s">
        <v>15</v>
      </c>
      <c r="N37" s="17" t="s">
        <v>174</v>
      </c>
      <c r="O37" s="87">
        <f t="shared" si="2"/>
        <v>7</v>
      </c>
      <c r="P37" s="18" t="s">
        <v>16</v>
      </c>
      <c r="Q37" s="103">
        <f t="shared" si="3"/>
        <v>15</v>
      </c>
      <c r="R37" s="18" t="s">
        <v>17</v>
      </c>
      <c r="S37" s="88">
        <f t="shared" si="4"/>
        <v>2</v>
      </c>
      <c r="T37" s="65" t="s">
        <v>18</v>
      </c>
      <c r="U37" s="65" t="s">
        <v>172</v>
      </c>
      <c r="V37" s="104">
        <f t="shared" si="10"/>
        <v>7</v>
      </c>
      <c r="W37" s="258"/>
      <c r="X37" s="257"/>
      <c r="Y37" s="101">
        <v>34</v>
      </c>
      <c r="Z37" s="162"/>
      <c r="AA37" s="158" t="s">
        <v>723</v>
      </c>
      <c r="AB37" s="208"/>
      <c r="AC37" s="161" t="s">
        <v>166</v>
      </c>
      <c r="AE37" s="208"/>
      <c r="AF37" s="161"/>
      <c r="AG37" s="159" t="s">
        <v>691</v>
      </c>
      <c r="AH37" s="208"/>
      <c r="AI37" s="164" t="s">
        <v>178</v>
      </c>
      <c r="AJ37" s="161" t="s">
        <v>166</v>
      </c>
      <c r="AK37" s="208"/>
      <c r="AL37" s="164" t="s">
        <v>178</v>
      </c>
      <c r="AM37" s="161"/>
      <c r="AN37" s="161"/>
      <c r="AO37" s="208"/>
      <c r="AP37" s="164" t="s">
        <v>178</v>
      </c>
      <c r="AQ37" s="161"/>
      <c r="AR37" s="208"/>
      <c r="AT37" s="161" t="s">
        <v>166</v>
      </c>
      <c r="AU37" s="208"/>
      <c r="AV37" s="164" t="s">
        <v>178</v>
      </c>
      <c r="AW37" s="161"/>
      <c r="AX37" s="208"/>
      <c r="AY37" s="164" t="s">
        <v>178</v>
      </c>
      <c r="AZ37" s="161" t="s">
        <v>166</v>
      </c>
      <c r="BA37" s="208"/>
      <c r="BB37" s="164" t="s">
        <v>178</v>
      </c>
      <c r="BC37" s="161"/>
      <c r="BD37" s="250"/>
      <c r="BE37" s="207"/>
      <c r="BF37" s="164" t="s">
        <v>179</v>
      </c>
      <c r="BH37" s="208"/>
      <c r="BJ37" s="161" t="s">
        <v>166</v>
      </c>
      <c r="BK37" s="208"/>
      <c r="BM37" s="161"/>
      <c r="BN37" s="208"/>
      <c r="BO37" s="161" t="s">
        <v>166</v>
      </c>
      <c r="BP37" s="161" t="s">
        <v>166</v>
      </c>
      <c r="BQ37" s="208"/>
      <c r="BR37" s="161" t="s">
        <v>166</v>
      </c>
      <c r="BS37" s="161"/>
      <c r="BT37" s="250"/>
      <c r="BU37" s="207"/>
      <c r="BV37" s="158" t="s">
        <v>297</v>
      </c>
      <c r="BW37" s="159" t="s">
        <v>502</v>
      </c>
      <c r="BX37" s="161"/>
      <c r="BY37" s="216"/>
      <c r="BZ37" s="158" t="s">
        <v>297</v>
      </c>
      <c r="CA37" s="161" t="s">
        <v>166</v>
      </c>
      <c r="CC37" s="158" t="s">
        <v>297</v>
      </c>
      <c r="CE37" s="208"/>
      <c r="CF37" s="158" t="s">
        <v>297</v>
      </c>
      <c r="CG37" s="161" t="s">
        <v>166</v>
      </c>
      <c r="CH37" s="208"/>
      <c r="CI37" s="158" t="s">
        <v>297</v>
      </c>
      <c r="CJ37" s="161"/>
      <c r="CK37" s="161"/>
      <c r="CL37" s="209"/>
      <c r="CM37" s="160" t="s">
        <v>266</v>
      </c>
      <c r="CN37" s="161"/>
      <c r="CO37" s="161"/>
      <c r="CP37" s="264"/>
      <c r="CQ37" s="160" t="s">
        <v>267</v>
      </c>
      <c r="CR37" s="161" t="s">
        <v>166</v>
      </c>
      <c r="CT37" s="160" t="s">
        <v>267</v>
      </c>
      <c r="CU37" s="161"/>
      <c r="CV37" s="208"/>
      <c r="CW37" s="169"/>
      <c r="CX37" s="160" t="s">
        <v>267</v>
      </c>
      <c r="CY37" s="161" t="s">
        <v>166</v>
      </c>
      <c r="CZ37" s="161"/>
      <c r="DA37" s="226"/>
      <c r="DB37" s="160" t="s">
        <v>267</v>
      </c>
      <c r="DC37" s="161"/>
      <c r="DD37" s="208"/>
      <c r="DE37" s="159" t="s">
        <v>697</v>
      </c>
      <c r="DF37" s="161" t="s">
        <v>166</v>
      </c>
      <c r="DH37" s="165" t="s">
        <v>362</v>
      </c>
      <c r="DI37" s="161" t="s">
        <v>166</v>
      </c>
      <c r="DJ37" s="209"/>
      <c r="DK37" s="161" t="s">
        <v>166</v>
      </c>
      <c r="DL37" s="161"/>
      <c r="DM37" s="208"/>
      <c r="DN37" s="169"/>
      <c r="DO37" s="157" t="s">
        <v>458</v>
      </c>
      <c r="DP37" s="161" t="s">
        <v>166</v>
      </c>
      <c r="DQ37" s="216"/>
      <c r="DR37" s="165" t="s">
        <v>362</v>
      </c>
      <c r="DS37" s="161"/>
      <c r="DT37" s="209"/>
      <c r="DU37" s="165" t="s">
        <v>362</v>
      </c>
      <c r="DV37" s="161" t="s">
        <v>166</v>
      </c>
      <c r="DW37" s="208"/>
      <c r="DY37" s="161" t="s">
        <v>166</v>
      </c>
      <c r="DZ37" s="207"/>
      <c r="EC37" s="207"/>
      <c r="ED37" s="207"/>
      <c r="EE37" s="165" t="s">
        <v>362</v>
      </c>
      <c r="EF37" s="161" t="s">
        <v>166</v>
      </c>
      <c r="EG37" s="216"/>
      <c r="EH37" s="165" t="s">
        <v>362</v>
      </c>
      <c r="EI37" s="161"/>
      <c r="EJ37" s="209"/>
      <c r="EK37" s="159" t="s">
        <v>409</v>
      </c>
      <c r="EL37" s="161" t="s">
        <v>166</v>
      </c>
      <c r="EM37" s="209"/>
      <c r="EN37" s="199"/>
      <c r="EO37" s="161" t="s">
        <v>166</v>
      </c>
      <c r="EP37" s="161" t="s">
        <v>166</v>
      </c>
      <c r="ER37" s="161" t="s">
        <v>166</v>
      </c>
      <c r="ES37" s="159" t="s">
        <v>475</v>
      </c>
      <c r="ET37" s="161"/>
      <c r="EU37" s="208"/>
      <c r="EV37" s="161" t="s">
        <v>166</v>
      </c>
      <c r="EW37" s="161" t="s">
        <v>166</v>
      </c>
      <c r="EX37" s="226"/>
      <c r="EY37" s="162"/>
      <c r="EZ37" s="161"/>
      <c r="FC37" s="160" t="s">
        <v>256</v>
      </c>
      <c r="FD37" s="161" t="s">
        <v>166</v>
      </c>
      <c r="FE37" s="205"/>
      <c r="FF37" s="159" t="s">
        <v>463</v>
      </c>
      <c r="FG37" s="161" t="s">
        <v>166</v>
      </c>
      <c r="FH37" s="207"/>
      <c r="FI37" s="163" t="s">
        <v>443</v>
      </c>
      <c r="FJ37" s="161"/>
      <c r="FK37" s="216"/>
      <c r="FL37" s="172"/>
      <c r="FM37" s="163" t="s">
        <v>443</v>
      </c>
      <c r="FN37" s="161" t="s">
        <v>166</v>
      </c>
      <c r="FO37" s="161"/>
      <c r="FP37" s="209"/>
      <c r="FQ37" s="163" t="s">
        <v>208</v>
      </c>
      <c r="FR37" s="161"/>
      <c r="FS37" s="225"/>
      <c r="FT37" s="163" t="s">
        <v>443</v>
      </c>
      <c r="FU37" s="161" t="s">
        <v>166</v>
      </c>
      <c r="FV37" s="161"/>
      <c r="FW37" s="225"/>
      <c r="FX37" s="205"/>
      <c r="FY37" s="163" t="s">
        <v>208</v>
      </c>
      <c r="FZ37" s="161" t="s">
        <v>166</v>
      </c>
      <c r="GB37" s="163" t="s">
        <v>443</v>
      </c>
      <c r="GC37" s="161"/>
      <c r="GD37" s="161"/>
      <c r="GE37" s="206"/>
      <c r="GF37" s="163" t="s">
        <v>444</v>
      </c>
      <c r="GG37" s="161" t="s">
        <v>166</v>
      </c>
      <c r="GH37" s="209"/>
      <c r="GI37" s="188"/>
      <c r="GJ37" s="157" t="s">
        <v>457</v>
      </c>
      <c r="GK37" s="161"/>
      <c r="GL37" s="225"/>
      <c r="GN37" s="159" t="s">
        <v>450</v>
      </c>
      <c r="GO37" s="208"/>
      <c r="GP37" s="199"/>
      <c r="GQ37" s="161" t="s">
        <v>166</v>
      </c>
      <c r="GR37" s="161" t="s">
        <v>166</v>
      </c>
      <c r="GT37" s="166" t="s">
        <v>309</v>
      </c>
      <c r="GV37" s="208"/>
      <c r="GW37" s="199"/>
      <c r="GX37" s="166" t="s">
        <v>309</v>
      </c>
      <c r="GY37" s="161" t="s">
        <v>166</v>
      </c>
      <c r="GZ37" s="206"/>
      <c r="HA37" s="166" t="s">
        <v>309</v>
      </c>
      <c r="HB37" s="159" t="s">
        <v>490</v>
      </c>
      <c r="HC37" s="208"/>
      <c r="HD37" s="166" t="s">
        <v>309</v>
      </c>
      <c r="HE37" s="159" t="s">
        <v>473</v>
      </c>
      <c r="HF37" s="159" t="s">
        <v>472</v>
      </c>
      <c r="HG37" s="208"/>
      <c r="HH37" s="166" t="s">
        <v>309</v>
      </c>
      <c r="HI37" s="161" t="s">
        <v>166</v>
      </c>
      <c r="HK37" s="166" t="s">
        <v>309</v>
      </c>
      <c r="HL37" s="161"/>
      <c r="HM37" s="207"/>
      <c r="HN37" s="225"/>
      <c r="HO37" s="166" t="s">
        <v>310</v>
      </c>
      <c r="HP37" s="161" t="s">
        <v>166</v>
      </c>
      <c r="HQ37" s="217"/>
      <c r="HR37" s="159" t="s">
        <v>470</v>
      </c>
      <c r="HS37" s="161"/>
      <c r="HT37" s="208"/>
      <c r="HU37" s="161" t="s">
        <v>166</v>
      </c>
      <c r="HV37" s="161" t="s">
        <v>166</v>
      </c>
      <c r="HW37" s="209"/>
      <c r="HX37" s="165" t="s">
        <v>366</v>
      </c>
      <c r="HY37" s="161" t="s">
        <v>166</v>
      </c>
      <c r="HZ37" s="226"/>
      <c r="IA37" s="165" t="s">
        <v>366</v>
      </c>
      <c r="IB37" s="159" t="s">
        <v>399</v>
      </c>
      <c r="IC37" s="161"/>
      <c r="ID37" s="208"/>
      <c r="IE37" s="165" t="s">
        <v>366</v>
      </c>
      <c r="IF37" s="161" t="s">
        <v>166</v>
      </c>
      <c r="IG37" s="207"/>
      <c r="IH37" s="165" t="s">
        <v>366</v>
      </c>
      <c r="II37" s="159" t="s">
        <v>730</v>
      </c>
      <c r="IJ37" s="159" t="s">
        <v>508</v>
      </c>
      <c r="IK37" s="206"/>
      <c r="IL37" s="165" t="s">
        <v>366</v>
      </c>
      <c r="IM37" s="161" t="s">
        <v>166</v>
      </c>
      <c r="IN37" s="209"/>
      <c r="IO37" s="165" t="s">
        <v>366</v>
      </c>
      <c r="IP37" s="161" t="s">
        <v>166</v>
      </c>
      <c r="IQ37" s="226"/>
      <c r="IR37" s="165" t="s">
        <v>366</v>
      </c>
      <c r="IS37" s="161"/>
      <c r="IT37" s="199"/>
      <c r="IU37" s="183"/>
      <c r="IV37" s="165" t="s">
        <v>366</v>
      </c>
      <c r="IW37" s="161" t="s">
        <v>166</v>
      </c>
      <c r="IX37" s="209"/>
      <c r="IY37" s="165" t="s">
        <v>366</v>
      </c>
      <c r="IZ37" s="159" t="s">
        <v>496</v>
      </c>
      <c r="JA37" s="208"/>
      <c r="JB37" s="165" t="s">
        <v>366</v>
      </c>
      <c r="JC37" s="212"/>
      <c r="JD37" s="207"/>
    </row>
    <row r="38" spans="1:264" s="20" customFormat="1" ht="69" customHeight="1">
      <c r="A38" s="15" t="s">
        <v>12</v>
      </c>
      <c r="B38" s="85">
        <f t="shared" si="0"/>
        <v>15</v>
      </c>
      <c r="C38" s="16" t="s">
        <v>168</v>
      </c>
      <c r="D38" s="16" t="s">
        <v>42</v>
      </c>
      <c r="E38" s="102">
        <f t="shared" si="8"/>
        <v>6</v>
      </c>
      <c r="F38" s="74" t="s">
        <v>43</v>
      </c>
      <c r="G38" s="74" t="s">
        <v>13</v>
      </c>
      <c r="H38" s="74" t="s">
        <v>43</v>
      </c>
      <c r="I38" s="84">
        <f t="shared" si="1"/>
        <v>6</v>
      </c>
      <c r="J38" s="69" t="s">
        <v>14</v>
      </c>
      <c r="K38" s="69" t="s">
        <v>175</v>
      </c>
      <c r="L38" s="86">
        <f t="shared" si="9"/>
        <v>7</v>
      </c>
      <c r="M38" s="17" t="s">
        <v>15</v>
      </c>
      <c r="N38" s="17" t="s">
        <v>174</v>
      </c>
      <c r="O38" s="87">
        <f t="shared" si="2"/>
        <v>7</v>
      </c>
      <c r="P38" s="18" t="s">
        <v>16</v>
      </c>
      <c r="Q38" s="103">
        <f t="shared" si="3"/>
        <v>15</v>
      </c>
      <c r="R38" s="18" t="s">
        <v>17</v>
      </c>
      <c r="S38" s="88">
        <f t="shared" si="4"/>
        <v>2</v>
      </c>
      <c r="T38" s="65" t="s">
        <v>18</v>
      </c>
      <c r="U38" s="65" t="s">
        <v>172</v>
      </c>
      <c r="V38" s="104">
        <f t="shared" si="10"/>
        <v>7</v>
      </c>
      <c r="W38" s="258"/>
      <c r="X38" s="257"/>
      <c r="Y38" s="101">
        <v>35</v>
      </c>
      <c r="Z38" s="165" t="s">
        <v>385</v>
      </c>
      <c r="AA38" s="161" t="s">
        <v>166</v>
      </c>
      <c r="AB38" s="208"/>
      <c r="AC38" s="165" t="s">
        <v>385</v>
      </c>
      <c r="AD38" s="161" t="s">
        <v>166</v>
      </c>
      <c r="AE38" s="208"/>
      <c r="AF38" s="165" t="s">
        <v>385</v>
      </c>
      <c r="AG38" s="161"/>
      <c r="AH38" s="208"/>
      <c r="AI38" s="165" t="s">
        <v>385</v>
      </c>
      <c r="AJ38" s="161" t="s">
        <v>166</v>
      </c>
      <c r="AK38" s="208"/>
      <c r="AL38" s="165" t="s">
        <v>385</v>
      </c>
      <c r="AM38" s="161"/>
      <c r="AN38" s="161"/>
      <c r="AO38" s="208"/>
      <c r="AP38" s="165" t="s">
        <v>385</v>
      </c>
      <c r="AQ38" s="159" t="s">
        <v>441</v>
      </c>
      <c r="AR38" s="208"/>
      <c r="AS38" s="165" t="s">
        <v>385</v>
      </c>
      <c r="AT38" s="161" t="s">
        <v>166</v>
      </c>
      <c r="AU38" s="208"/>
      <c r="AV38" s="165" t="s">
        <v>385</v>
      </c>
      <c r="AW38" s="161"/>
      <c r="AX38" s="208"/>
      <c r="AY38" s="165" t="s">
        <v>385</v>
      </c>
      <c r="AZ38" s="161" t="s">
        <v>166</v>
      </c>
      <c r="BA38" s="208"/>
      <c r="BB38" s="165" t="s">
        <v>385</v>
      </c>
      <c r="BC38" s="161"/>
      <c r="BD38" s="250"/>
      <c r="BE38" s="207"/>
      <c r="BF38" s="165" t="s">
        <v>419</v>
      </c>
      <c r="BG38" s="161" t="s">
        <v>166</v>
      </c>
      <c r="BH38" s="208"/>
      <c r="BI38" s="165" t="s">
        <v>419</v>
      </c>
      <c r="BJ38" s="161" t="s">
        <v>166</v>
      </c>
      <c r="BK38" s="208"/>
      <c r="BL38" s="165" t="s">
        <v>419</v>
      </c>
      <c r="BM38" s="159" t="s">
        <v>465</v>
      </c>
      <c r="BN38" s="208"/>
      <c r="BO38" s="165" t="s">
        <v>418</v>
      </c>
      <c r="BP38" s="161" t="s">
        <v>166</v>
      </c>
      <c r="BQ38" s="208"/>
      <c r="BR38" s="165" t="s">
        <v>420</v>
      </c>
      <c r="BS38" s="161"/>
      <c r="BT38" s="250"/>
      <c r="BU38" s="207"/>
      <c r="BV38" s="157" t="s">
        <v>457</v>
      </c>
      <c r="BW38" s="161" t="s">
        <v>166</v>
      </c>
      <c r="BX38" s="161"/>
      <c r="BY38" s="216"/>
      <c r="BZ38" s="161" t="s">
        <v>166</v>
      </c>
      <c r="CC38" s="161" t="s">
        <v>166</v>
      </c>
      <c r="CD38" s="159" t="s">
        <v>690</v>
      </c>
      <c r="CE38" s="208"/>
      <c r="CF38" s="161" t="s">
        <v>166</v>
      </c>
      <c r="CG38" s="161" t="s">
        <v>166</v>
      </c>
      <c r="CH38" s="208"/>
      <c r="CI38" s="167"/>
      <c r="CJ38" s="167"/>
      <c r="CK38" s="167"/>
      <c r="CL38" s="209"/>
      <c r="CM38" s="158" t="s">
        <v>298</v>
      </c>
      <c r="CN38" s="159" t="s">
        <v>417</v>
      </c>
      <c r="CO38" s="161"/>
      <c r="CP38" s="264"/>
      <c r="CQ38" s="158" t="s">
        <v>298</v>
      </c>
      <c r="CR38" s="161" t="s">
        <v>166</v>
      </c>
      <c r="CT38" s="158" t="s">
        <v>298</v>
      </c>
      <c r="CU38" s="161"/>
      <c r="CV38" s="208"/>
      <c r="CW38" s="169"/>
      <c r="CX38" s="158" t="s">
        <v>298</v>
      </c>
      <c r="CY38" s="161" t="s">
        <v>166</v>
      </c>
      <c r="CZ38" s="161"/>
      <c r="DA38" s="226"/>
      <c r="DB38" s="158" t="s">
        <v>298</v>
      </c>
      <c r="DC38" s="161"/>
      <c r="DD38" s="208"/>
      <c r="DE38" s="161"/>
      <c r="DF38" s="161" t="s">
        <v>166</v>
      </c>
      <c r="DH38" s="159" t="s">
        <v>409</v>
      </c>
      <c r="DI38" s="161" t="s">
        <v>166</v>
      </c>
      <c r="DJ38" s="209"/>
      <c r="DK38" s="161" t="s">
        <v>166</v>
      </c>
      <c r="DL38" s="161"/>
      <c r="DM38" s="208"/>
      <c r="DN38" s="169"/>
      <c r="DO38" s="163" t="s">
        <v>210</v>
      </c>
      <c r="DP38" s="161" t="s">
        <v>166</v>
      </c>
      <c r="DQ38" s="216"/>
      <c r="DR38" s="163" t="s">
        <v>210</v>
      </c>
      <c r="DS38" s="161"/>
      <c r="DT38" s="209"/>
      <c r="DU38" s="163" t="s">
        <v>210</v>
      </c>
      <c r="DV38" s="161" t="s">
        <v>166</v>
      </c>
      <c r="DW38" s="208"/>
      <c r="DX38" s="163" t="s">
        <v>210</v>
      </c>
      <c r="DY38" s="161" t="s">
        <v>166</v>
      </c>
      <c r="DZ38" s="207"/>
      <c r="EA38" s="163" t="s">
        <v>210</v>
      </c>
      <c r="EC38" s="207"/>
      <c r="ED38" s="207"/>
      <c r="EE38" s="163" t="s">
        <v>210</v>
      </c>
      <c r="EF38" s="161" t="s">
        <v>166</v>
      </c>
      <c r="EG38" s="216"/>
      <c r="EH38" s="163" t="s">
        <v>211</v>
      </c>
      <c r="EI38" s="161"/>
      <c r="EJ38" s="209"/>
      <c r="EK38" s="161" t="s">
        <v>166</v>
      </c>
      <c r="EL38" s="161" t="s">
        <v>166</v>
      </c>
      <c r="EM38" s="209"/>
      <c r="EN38" s="199"/>
      <c r="EO38" s="159" t="s">
        <v>462</v>
      </c>
      <c r="EP38" s="161" t="s">
        <v>166</v>
      </c>
      <c r="ER38" s="161" t="s">
        <v>166</v>
      </c>
      <c r="ES38" s="159" t="s">
        <v>490</v>
      </c>
      <c r="ET38" s="161"/>
      <c r="EU38" s="208"/>
      <c r="EV38" s="157" t="s">
        <v>458</v>
      </c>
      <c r="EW38" s="161" t="s">
        <v>166</v>
      </c>
      <c r="EX38" s="226"/>
      <c r="EY38" s="162"/>
      <c r="EZ38" s="161"/>
      <c r="FC38" s="164" t="s">
        <v>198</v>
      </c>
      <c r="FD38" s="161" t="s">
        <v>166</v>
      </c>
      <c r="FE38" s="205"/>
      <c r="FF38" s="164" t="s">
        <v>198</v>
      </c>
      <c r="FG38" s="161" t="s">
        <v>166</v>
      </c>
      <c r="FH38" s="207"/>
      <c r="FI38" s="164" t="s">
        <v>198</v>
      </c>
      <c r="FJ38" s="161"/>
      <c r="FK38" s="216"/>
      <c r="FL38" s="172"/>
      <c r="FM38" s="164" t="s">
        <v>198</v>
      </c>
      <c r="FN38" s="161" t="s">
        <v>166</v>
      </c>
      <c r="FO38" s="161"/>
      <c r="FP38" s="209"/>
      <c r="FQ38" s="164" t="s">
        <v>198</v>
      </c>
      <c r="FR38" s="161"/>
      <c r="FS38" s="225"/>
      <c r="FT38" s="164" t="s">
        <v>198</v>
      </c>
      <c r="FU38" s="161" t="s">
        <v>166</v>
      </c>
      <c r="FV38" s="161"/>
      <c r="FW38" s="225"/>
      <c r="FX38" s="205"/>
      <c r="FY38" s="164" t="s">
        <v>199</v>
      </c>
      <c r="FZ38" s="161" t="s">
        <v>166</v>
      </c>
      <c r="GB38" s="161"/>
      <c r="GC38" s="161"/>
      <c r="GD38" s="161"/>
      <c r="GE38" s="206"/>
      <c r="GF38" s="161" t="s">
        <v>166</v>
      </c>
      <c r="GG38" s="161" t="s">
        <v>166</v>
      </c>
      <c r="GH38" s="209"/>
      <c r="GI38" s="188"/>
      <c r="GK38" s="161"/>
      <c r="GL38" s="225"/>
      <c r="GN38" s="159" t="s">
        <v>450</v>
      </c>
      <c r="GO38" s="208"/>
      <c r="GP38" s="199"/>
      <c r="GQ38" s="166" t="s">
        <v>326</v>
      </c>
      <c r="GR38" s="161" t="s">
        <v>166</v>
      </c>
      <c r="GT38" s="166" t="s">
        <v>326</v>
      </c>
      <c r="GV38" s="208"/>
      <c r="GW38" s="199"/>
      <c r="GX38" s="166" t="s">
        <v>326</v>
      </c>
      <c r="GY38" s="161" t="s">
        <v>166</v>
      </c>
      <c r="GZ38" s="206"/>
      <c r="HA38" s="166" t="s">
        <v>326</v>
      </c>
      <c r="HB38" s="159" t="s">
        <v>475</v>
      </c>
      <c r="HC38" s="208"/>
      <c r="HD38" s="166" t="s">
        <v>326</v>
      </c>
      <c r="HE38" s="159" t="s">
        <v>473</v>
      </c>
      <c r="HF38" s="161"/>
      <c r="HG38" s="208"/>
      <c r="HH38" s="166" t="s">
        <v>326</v>
      </c>
      <c r="HI38" s="161" t="s">
        <v>166</v>
      </c>
      <c r="HK38" s="166" t="s">
        <v>327</v>
      </c>
      <c r="HL38" s="161"/>
      <c r="HM38" s="207"/>
      <c r="HN38" s="225"/>
      <c r="HO38" s="160" t="s">
        <v>252</v>
      </c>
      <c r="HP38" s="161" t="s">
        <v>166</v>
      </c>
      <c r="HQ38" s="217"/>
      <c r="HR38" s="161" t="s">
        <v>166</v>
      </c>
      <c r="HS38" s="159" t="s">
        <v>472</v>
      </c>
      <c r="HT38" s="208"/>
      <c r="HU38" s="159" t="s">
        <v>470</v>
      </c>
      <c r="HV38" s="161" t="s">
        <v>166</v>
      </c>
      <c r="HW38" s="209"/>
      <c r="HX38" s="161" t="s">
        <v>166</v>
      </c>
      <c r="HY38" s="162"/>
      <c r="HZ38" s="226"/>
      <c r="IA38" s="161" t="s">
        <v>166</v>
      </c>
      <c r="IB38" s="158" t="s">
        <v>723</v>
      </c>
      <c r="IC38" s="161"/>
      <c r="ID38" s="208"/>
      <c r="IE38" s="161" t="s">
        <v>166</v>
      </c>
      <c r="IF38" s="161" t="s">
        <v>166</v>
      </c>
      <c r="IG38" s="207"/>
      <c r="IH38" s="161" t="s">
        <v>166</v>
      </c>
      <c r="II38" s="159" t="s">
        <v>730</v>
      </c>
      <c r="IK38" s="206"/>
      <c r="IL38" s="161" t="s">
        <v>166</v>
      </c>
      <c r="IM38" s="161" t="s">
        <v>166</v>
      </c>
      <c r="IN38" s="209"/>
      <c r="IO38" s="160" t="s">
        <v>258</v>
      </c>
      <c r="IP38" s="161" t="s">
        <v>166</v>
      </c>
      <c r="IQ38" s="226"/>
      <c r="IR38" s="160" t="s">
        <v>259</v>
      </c>
      <c r="IS38" s="159" t="s">
        <v>399</v>
      </c>
      <c r="IT38" s="199"/>
      <c r="IU38" s="183"/>
      <c r="IV38" s="160" t="s">
        <v>259</v>
      </c>
      <c r="IW38" s="161" t="s">
        <v>166</v>
      </c>
      <c r="IX38" s="209"/>
      <c r="IY38" s="160" t="s">
        <v>259</v>
      </c>
      <c r="IZ38" s="159" t="s">
        <v>496</v>
      </c>
      <c r="JA38" s="208"/>
      <c r="JB38" s="160" t="s">
        <v>259</v>
      </c>
      <c r="JC38" s="212"/>
      <c r="JD38" s="207"/>
    </row>
    <row r="39" spans="1:264" s="20" customFormat="1" ht="69" customHeight="1">
      <c r="A39" s="15" t="s">
        <v>12</v>
      </c>
      <c r="B39" s="85">
        <f t="shared" si="0"/>
        <v>15</v>
      </c>
      <c r="C39" s="16" t="s">
        <v>168</v>
      </c>
      <c r="D39" s="16" t="s">
        <v>42</v>
      </c>
      <c r="E39" s="102">
        <f t="shared" si="8"/>
        <v>6</v>
      </c>
      <c r="F39" s="74" t="s">
        <v>43</v>
      </c>
      <c r="G39" s="74" t="s">
        <v>13</v>
      </c>
      <c r="H39" s="74" t="s">
        <v>43</v>
      </c>
      <c r="I39" s="84">
        <f t="shared" si="1"/>
        <v>6</v>
      </c>
      <c r="J39" s="69" t="s">
        <v>14</v>
      </c>
      <c r="K39" s="69" t="s">
        <v>175</v>
      </c>
      <c r="L39" s="86">
        <f t="shared" si="9"/>
        <v>7</v>
      </c>
      <c r="M39" s="17" t="s">
        <v>15</v>
      </c>
      <c r="N39" s="17" t="s">
        <v>174</v>
      </c>
      <c r="O39" s="87">
        <f t="shared" si="2"/>
        <v>7</v>
      </c>
      <c r="P39" s="18" t="s">
        <v>16</v>
      </c>
      <c r="Q39" s="103">
        <f t="shared" si="3"/>
        <v>15</v>
      </c>
      <c r="R39" s="18" t="s">
        <v>17</v>
      </c>
      <c r="S39" s="88">
        <f t="shared" si="4"/>
        <v>2</v>
      </c>
      <c r="T39" s="65" t="s">
        <v>18</v>
      </c>
      <c r="U39" s="65" t="s">
        <v>172</v>
      </c>
      <c r="V39" s="104">
        <f t="shared" si="10"/>
        <v>7</v>
      </c>
      <c r="W39" s="258"/>
      <c r="X39" s="257"/>
      <c r="Y39" s="101">
        <v>36</v>
      </c>
      <c r="Z39" s="161" t="s">
        <v>166</v>
      </c>
      <c r="AA39" s="161" t="s">
        <v>166</v>
      </c>
      <c r="AB39" s="208"/>
      <c r="AC39" s="161" t="s">
        <v>166</v>
      </c>
      <c r="AE39" s="208"/>
      <c r="AF39" s="161"/>
      <c r="AG39" s="159" t="s">
        <v>691</v>
      </c>
      <c r="AH39" s="208"/>
      <c r="AI39" s="161" t="s">
        <v>166</v>
      </c>
      <c r="AJ39" s="161" t="s">
        <v>166</v>
      </c>
      <c r="AK39" s="208"/>
      <c r="AL39" s="161" t="s">
        <v>166</v>
      </c>
      <c r="AM39" s="161" t="s">
        <v>166</v>
      </c>
      <c r="AN39" s="161"/>
      <c r="AO39" s="208"/>
      <c r="AP39" s="158" t="s">
        <v>299</v>
      </c>
      <c r="AQ39" s="161" t="s">
        <v>166</v>
      </c>
      <c r="AR39" s="208"/>
      <c r="AS39" s="158" t="s">
        <v>299</v>
      </c>
      <c r="AT39" s="161" t="s">
        <v>166</v>
      </c>
      <c r="AU39" s="208"/>
      <c r="AV39" s="158" t="s">
        <v>299</v>
      </c>
      <c r="AW39" s="161"/>
      <c r="AX39" s="208"/>
      <c r="AY39" s="158" t="s">
        <v>299</v>
      </c>
      <c r="AZ39" s="161" t="s">
        <v>166</v>
      </c>
      <c r="BA39" s="208"/>
      <c r="BB39" s="158" t="s">
        <v>299</v>
      </c>
      <c r="BC39" s="161"/>
      <c r="BD39" s="250"/>
      <c r="BE39" s="207"/>
      <c r="BF39" s="162"/>
      <c r="BG39" s="161"/>
      <c r="BH39" s="208"/>
      <c r="BI39" s="161" t="s">
        <v>166</v>
      </c>
      <c r="BJ39" s="161" t="s">
        <v>166</v>
      </c>
      <c r="BK39" s="208"/>
      <c r="BL39" s="164" t="s">
        <v>198</v>
      </c>
      <c r="BM39" s="161"/>
      <c r="BN39" s="208"/>
      <c r="BO39" s="164" t="s">
        <v>198</v>
      </c>
      <c r="BP39" s="161" t="s">
        <v>166</v>
      </c>
      <c r="BQ39" s="208"/>
      <c r="BR39" s="164" t="s">
        <v>198</v>
      </c>
      <c r="BS39" s="161"/>
      <c r="BT39" s="250"/>
      <c r="BU39" s="207"/>
      <c r="BV39" s="164" t="s">
        <v>198</v>
      </c>
      <c r="BW39" s="161" t="s">
        <v>166</v>
      </c>
      <c r="BX39" s="161"/>
      <c r="BY39" s="216"/>
      <c r="BZ39" s="164" t="s">
        <v>198</v>
      </c>
      <c r="CC39" s="164" t="s">
        <v>198</v>
      </c>
      <c r="CD39" s="161" t="s">
        <v>166</v>
      </c>
      <c r="CE39" s="208"/>
      <c r="CF39" s="164" t="s">
        <v>199</v>
      </c>
      <c r="CG39" s="161" t="s">
        <v>166</v>
      </c>
      <c r="CH39" s="208"/>
      <c r="CI39" s="161" t="s">
        <v>166</v>
      </c>
      <c r="CJ39" s="161"/>
      <c r="CK39" s="161"/>
      <c r="CL39" s="209"/>
      <c r="CM39" s="157" t="s">
        <v>458</v>
      </c>
      <c r="CN39" s="161" t="s">
        <v>166</v>
      </c>
      <c r="CO39" s="161"/>
      <c r="CP39" s="264"/>
      <c r="CR39" s="161" t="s">
        <v>166</v>
      </c>
      <c r="CT39" s="159" t="s">
        <v>449</v>
      </c>
      <c r="CU39" s="161"/>
      <c r="CV39" s="208"/>
      <c r="CW39" s="169"/>
      <c r="CX39" s="166" t="s">
        <v>314</v>
      </c>
      <c r="CY39" s="161" t="s">
        <v>166</v>
      </c>
      <c r="CZ39" s="161"/>
      <c r="DA39" s="226"/>
      <c r="DB39" s="166" t="s">
        <v>314</v>
      </c>
      <c r="DC39" s="159" t="s">
        <v>441</v>
      </c>
      <c r="DD39" s="208"/>
      <c r="DE39" s="166" t="s">
        <v>314</v>
      </c>
      <c r="DF39" s="161" t="s">
        <v>166</v>
      </c>
      <c r="DH39" s="166" t="s">
        <v>314</v>
      </c>
      <c r="DI39" s="161" t="s">
        <v>166</v>
      </c>
      <c r="DJ39" s="209"/>
      <c r="DK39" s="166" t="s">
        <v>314</v>
      </c>
      <c r="DL39" s="161"/>
      <c r="DM39" s="208"/>
      <c r="DN39" s="169"/>
      <c r="DO39" s="166" t="s">
        <v>314</v>
      </c>
      <c r="DP39" s="161" t="s">
        <v>166</v>
      </c>
      <c r="DQ39" s="216"/>
      <c r="DR39" s="166" t="s">
        <v>315</v>
      </c>
      <c r="DS39" s="161"/>
      <c r="DT39" s="209"/>
      <c r="DU39" s="161" t="s">
        <v>166</v>
      </c>
      <c r="DV39" s="159" t="s">
        <v>464</v>
      </c>
      <c r="DW39" s="208"/>
      <c r="DX39" s="161" t="s">
        <v>166</v>
      </c>
      <c r="DY39" s="161" t="s">
        <v>166</v>
      </c>
      <c r="DZ39" s="207"/>
      <c r="EA39" s="161" t="s">
        <v>166</v>
      </c>
      <c r="EC39" s="207"/>
      <c r="ED39" s="207"/>
      <c r="EE39" s="159" t="s">
        <v>409</v>
      </c>
      <c r="EF39" s="161" t="s">
        <v>166</v>
      </c>
      <c r="EG39" s="216"/>
      <c r="EH39" s="161"/>
      <c r="EI39" s="161"/>
      <c r="EJ39" s="209"/>
      <c r="EK39" s="165" t="s">
        <v>364</v>
      </c>
      <c r="EL39" s="161" t="s">
        <v>166</v>
      </c>
      <c r="EM39" s="209"/>
      <c r="EN39" s="199"/>
      <c r="EO39" s="165" t="s">
        <v>364</v>
      </c>
      <c r="EP39" s="161" t="s">
        <v>166</v>
      </c>
      <c r="ER39" s="165" t="s">
        <v>364</v>
      </c>
      <c r="ES39" s="159" t="s">
        <v>490</v>
      </c>
      <c r="ET39" s="161"/>
      <c r="EU39" s="208"/>
      <c r="EV39" s="165" t="s">
        <v>364</v>
      </c>
      <c r="EW39" s="161" t="s">
        <v>166</v>
      </c>
      <c r="EX39" s="226"/>
      <c r="EY39" s="165" t="s">
        <v>364</v>
      </c>
      <c r="EZ39" s="161"/>
      <c r="FC39" s="161" t="s">
        <v>166</v>
      </c>
      <c r="FD39" s="161" t="s">
        <v>166</v>
      </c>
      <c r="FE39" s="205"/>
      <c r="FF39" s="159" t="s">
        <v>463</v>
      </c>
      <c r="FG39" s="161" t="s">
        <v>166</v>
      </c>
      <c r="FH39" s="207"/>
      <c r="FI39" s="163" t="s">
        <v>210</v>
      </c>
      <c r="FJ39" s="161"/>
      <c r="FK39" s="216"/>
      <c r="FL39" s="172"/>
      <c r="FM39" s="163" t="s">
        <v>210</v>
      </c>
      <c r="FN39" s="161" t="s">
        <v>166</v>
      </c>
      <c r="FO39" s="161"/>
      <c r="FP39" s="209"/>
      <c r="FQ39" s="163" t="s">
        <v>210</v>
      </c>
      <c r="FR39" s="161"/>
      <c r="FS39" s="225"/>
      <c r="FT39" s="163" t="s">
        <v>210</v>
      </c>
      <c r="FU39" s="161" t="s">
        <v>166</v>
      </c>
      <c r="FV39" s="161"/>
      <c r="FW39" s="225"/>
      <c r="FX39" s="205"/>
      <c r="FY39" s="163" t="s">
        <v>210</v>
      </c>
      <c r="FZ39" s="161" t="s">
        <v>166</v>
      </c>
      <c r="GB39" s="163" t="s">
        <v>210</v>
      </c>
      <c r="GC39" s="159" t="s">
        <v>466</v>
      </c>
      <c r="GD39" s="161"/>
      <c r="GE39" s="206"/>
      <c r="GF39" s="163" t="s">
        <v>211</v>
      </c>
      <c r="GG39" s="161" t="s">
        <v>166</v>
      </c>
      <c r="GH39" s="209"/>
      <c r="GI39" s="188"/>
      <c r="GJ39" s="160" t="s">
        <v>219</v>
      </c>
      <c r="GK39" s="161"/>
      <c r="GL39" s="225"/>
      <c r="GM39" s="160" t="s">
        <v>220</v>
      </c>
      <c r="GN39" s="159" t="s">
        <v>473</v>
      </c>
      <c r="GO39" s="208"/>
      <c r="GP39" s="199"/>
      <c r="GQ39" s="160" t="s">
        <v>220</v>
      </c>
      <c r="GR39" s="161" t="s">
        <v>166</v>
      </c>
      <c r="GT39" s="160" t="s">
        <v>220</v>
      </c>
      <c r="GV39" s="208"/>
      <c r="GW39" s="199"/>
      <c r="GX39" s="160" t="s">
        <v>220</v>
      </c>
      <c r="GY39" s="159" t="s">
        <v>417</v>
      </c>
      <c r="GZ39" s="206"/>
      <c r="HA39" s="160" t="s">
        <v>254</v>
      </c>
      <c r="HB39" s="159" t="s">
        <v>475</v>
      </c>
      <c r="HC39" s="208"/>
      <c r="HD39" s="165" t="s">
        <v>385</v>
      </c>
      <c r="HE39" s="159" t="s">
        <v>450</v>
      </c>
      <c r="HF39" s="161"/>
      <c r="HG39" s="208"/>
      <c r="HH39" s="165" t="s">
        <v>385</v>
      </c>
      <c r="HI39" s="161" t="s">
        <v>166</v>
      </c>
      <c r="HK39" s="165" t="s">
        <v>385</v>
      </c>
      <c r="HL39" s="161"/>
      <c r="HM39" s="207"/>
      <c r="HN39" s="225"/>
      <c r="HO39" s="165" t="s">
        <v>385</v>
      </c>
      <c r="HP39" s="161" t="s">
        <v>166</v>
      </c>
      <c r="HQ39" s="217"/>
      <c r="HR39" s="165" t="s">
        <v>385</v>
      </c>
      <c r="HS39" s="159" t="s">
        <v>472</v>
      </c>
      <c r="HT39" s="208"/>
      <c r="HU39" s="165" t="s">
        <v>385</v>
      </c>
      <c r="HV39" s="161" t="s">
        <v>166</v>
      </c>
      <c r="HW39" s="209"/>
      <c r="HX39" s="165" t="s">
        <v>385</v>
      </c>
      <c r="HY39" s="161" t="s">
        <v>166</v>
      </c>
      <c r="HZ39" s="226"/>
      <c r="IA39" s="165" t="s">
        <v>385</v>
      </c>
      <c r="IB39" s="158" t="s">
        <v>723</v>
      </c>
      <c r="IC39" s="161"/>
      <c r="ID39" s="208"/>
      <c r="IE39" s="165" t="s">
        <v>385</v>
      </c>
      <c r="IF39" s="161" t="s">
        <v>166</v>
      </c>
      <c r="IG39" s="207"/>
      <c r="IH39" s="165" t="s">
        <v>385</v>
      </c>
      <c r="IK39" s="206"/>
      <c r="IL39" s="161" t="s">
        <v>166</v>
      </c>
      <c r="IM39" s="161" t="s">
        <v>166</v>
      </c>
      <c r="IN39" s="209"/>
      <c r="IO39" s="161" t="s">
        <v>166</v>
      </c>
      <c r="IP39" s="162"/>
      <c r="IQ39" s="226"/>
      <c r="IR39" s="161"/>
      <c r="IS39" s="159" t="s">
        <v>399</v>
      </c>
      <c r="IT39" s="199"/>
      <c r="IU39" s="187"/>
      <c r="IV39" s="157" t="s">
        <v>457</v>
      </c>
      <c r="IW39" s="161" t="s">
        <v>166</v>
      </c>
      <c r="IX39" s="209"/>
      <c r="IY39" s="161" t="s">
        <v>166</v>
      </c>
      <c r="IZ39" s="159" t="s">
        <v>496</v>
      </c>
      <c r="JA39" s="208"/>
      <c r="JB39" s="161" t="s">
        <v>166</v>
      </c>
      <c r="JC39" s="212"/>
      <c r="JD39" s="207"/>
    </row>
    <row r="40" spans="1:264" s="20" customFormat="1" ht="69" customHeight="1">
      <c r="A40" s="15" t="s">
        <v>12</v>
      </c>
      <c r="B40" s="85">
        <f t="shared" si="0"/>
        <v>15</v>
      </c>
      <c r="C40" s="16" t="s">
        <v>168</v>
      </c>
      <c r="D40" s="16" t="s">
        <v>42</v>
      </c>
      <c r="E40" s="102">
        <f t="shared" si="8"/>
        <v>6</v>
      </c>
      <c r="F40" s="74" t="s">
        <v>43</v>
      </c>
      <c r="G40" s="74" t="s">
        <v>13</v>
      </c>
      <c r="H40" s="74" t="s">
        <v>43</v>
      </c>
      <c r="I40" s="84">
        <f t="shared" si="1"/>
        <v>6</v>
      </c>
      <c r="J40" s="69" t="s">
        <v>14</v>
      </c>
      <c r="K40" s="69" t="s">
        <v>175</v>
      </c>
      <c r="L40" s="86">
        <f t="shared" si="9"/>
        <v>7</v>
      </c>
      <c r="M40" s="17" t="s">
        <v>15</v>
      </c>
      <c r="N40" s="17" t="s">
        <v>174</v>
      </c>
      <c r="O40" s="87">
        <f t="shared" si="2"/>
        <v>7</v>
      </c>
      <c r="P40" s="18" t="s">
        <v>16</v>
      </c>
      <c r="Q40" s="103">
        <f t="shared" si="3"/>
        <v>15</v>
      </c>
      <c r="R40" s="18" t="s">
        <v>17</v>
      </c>
      <c r="S40" s="88">
        <f t="shared" si="4"/>
        <v>2</v>
      </c>
      <c r="T40" s="65" t="s">
        <v>18</v>
      </c>
      <c r="U40" s="65" t="s">
        <v>172</v>
      </c>
      <c r="V40" s="104">
        <f t="shared" si="10"/>
        <v>7</v>
      </c>
      <c r="W40" s="258"/>
      <c r="X40" s="257"/>
      <c r="Y40" s="101">
        <v>37</v>
      </c>
      <c r="Z40" s="161" t="s">
        <v>166</v>
      </c>
      <c r="AA40" s="161" t="s">
        <v>166</v>
      </c>
      <c r="AB40" s="208"/>
      <c r="AC40" s="161" t="s">
        <v>166</v>
      </c>
      <c r="AD40" s="161" t="s">
        <v>166</v>
      </c>
      <c r="AE40" s="208"/>
      <c r="AF40" s="161"/>
      <c r="AG40" s="161"/>
      <c r="AH40" s="208"/>
      <c r="AI40" s="159" t="s">
        <v>449</v>
      </c>
      <c r="AJ40" s="161" t="s">
        <v>166</v>
      </c>
      <c r="AK40" s="208"/>
      <c r="AL40" s="161" t="s">
        <v>166</v>
      </c>
      <c r="AM40" s="161" t="s">
        <v>166</v>
      </c>
      <c r="AN40" s="161"/>
      <c r="AO40" s="208"/>
      <c r="AP40" s="162"/>
      <c r="AR40" s="208"/>
      <c r="AS40" s="161" t="s">
        <v>166</v>
      </c>
      <c r="AT40" s="161" t="s">
        <v>166</v>
      </c>
      <c r="AU40" s="208"/>
      <c r="AV40" s="163" t="s">
        <v>204</v>
      </c>
      <c r="AW40" s="161"/>
      <c r="AX40" s="208"/>
      <c r="AY40" s="163" t="s">
        <v>204</v>
      </c>
      <c r="AZ40" s="161" t="s">
        <v>166</v>
      </c>
      <c r="BA40" s="208"/>
      <c r="BB40" s="163" t="s">
        <v>204</v>
      </c>
      <c r="BC40" s="161"/>
      <c r="BD40" s="250"/>
      <c r="BE40" s="207"/>
      <c r="BF40" s="163" t="s">
        <v>204</v>
      </c>
      <c r="BG40" s="161"/>
      <c r="BH40" s="208"/>
      <c r="BI40" s="163" t="s">
        <v>204</v>
      </c>
      <c r="BJ40" s="161" t="s">
        <v>166</v>
      </c>
      <c r="BK40" s="208"/>
      <c r="BL40" s="163" t="s">
        <v>204</v>
      </c>
      <c r="BM40" s="161"/>
      <c r="BN40" s="208"/>
      <c r="BO40" s="163" t="s">
        <v>205</v>
      </c>
      <c r="BP40" s="161" t="s">
        <v>166</v>
      </c>
      <c r="BQ40" s="208"/>
      <c r="BR40" s="161" t="s">
        <v>166</v>
      </c>
      <c r="BS40" s="161"/>
      <c r="BT40" s="250"/>
      <c r="BU40" s="207"/>
      <c r="BV40" s="161" t="s">
        <v>166</v>
      </c>
      <c r="BW40" s="161" t="s">
        <v>166</v>
      </c>
      <c r="BX40" s="161"/>
      <c r="BY40" s="216"/>
      <c r="BZ40" s="166" t="s">
        <v>309</v>
      </c>
      <c r="CC40" s="166" t="s">
        <v>309</v>
      </c>
      <c r="CD40" s="159" t="s">
        <v>690</v>
      </c>
      <c r="CE40" s="208"/>
      <c r="CF40" s="166" t="s">
        <v>309</v>
      </c>
      <c r="CG40" s="161" t="s">
        <v>166</v>
      </c>
      <c r="CH40" s="208"/>
      <c r="CI40" s="166" t="s">
        <v>309</v>
      </c>
      <c r="CJ40" s="161"/>
      <c r="CK40" s="161"/>
      <c r="CL40" s="209"/>
      <c r="CM40" s="166" t="s">
        <v>309</v>
      </c>
      <c r="CN40" s="158" t="s">
        <v>723</v>
      </c>
      <c r="CO40" s="161"/>
      <c r="CP40" s="264"/>
      <c r="CQ40" s="166" t="s">
        <v>309</v>
      </c>
      <c r="CR40" s="161" t="s">
        <v>166</v>
      </c>
      <c r="CT40" s="166" t="s">
        <v>310</v>
      </c>
      <c r="CU40" s="161"/>
      <c r="CV40" s="208"/>
      <c r="CW40" s="169"/>
      <c r="CX40" s="165" t="s">
        <v>382</v>
      </c>
      <c r="CY40" s="161" t="s">
        <v>166</v>
      </c>
      <c r="CZ40" s="161"/>
      <c r="DA40" s="226"/>
      <c r="DB40" s="165" t="s">
        <v>382</v>
      </c>
      <c r="DC40" s="161"/>
      <c r="DD40" s="208"/>
      <c r="DE40" s="165" t="s">
        <v>382</v>
      </c>
      <c r="DF40" s="161" t="s">
        <v>166</v>
      </c>
      <c r="DH40" s="165" t="s">
        <v>382</v>
      </c>
      <c r="DI40" s="161" t="s">
        <v>166</v>
      </c>
      <c r="DJ40" s="209"/>
      <c r="DK40" s="165" t="s">
        <v>382</v>
      </c>
      <c r="DL40" s="161"/>
      <c r="DM40" s="208"/>
      <c r="DN40" s="169"/>
      <c r="DO40" s="161" t="s">
        <v>166</v>
      </c>
      <c r="DP40" s="161" t="s">
        <v>166</v>
      </c>
      <c r="DQ40" s="216"/>
      <c r="DR40" s="159" t="s">
        <v>505</v>
      </c>
      <c r="DS40" s="161"/>
      <c r="DT40" s="209"/>
      <c r="DU40" s="158" t="s">
        <v>294</v>
      </c>
      <c r="DV40" s="159" t="s">
        <v>465</v>
      </c>
      <c r="DW40" s="208"/>
      <c r="DX40" s="158" t="s">
        <v>294</v>
      </c>
      <c r="DY40" s="161" t="s">
        <v>166</v>
      </c>
      <c r="DZ40" s="207"/>
      <c r="EA40" s="158" t="s">
        <v>294</v>
      </c>
      <c r="EC40" s="207"/>
      <c r="ED40" s="207"/>
      <c r="EE40" s="158" t="s">
        <v>294</v>
      </c>
      <c r="EF40" s="161" t="s">
        <v>166</v>
      </c>
      <c r="EG40" s="216"/>
      <c r="EH40" s="158" t="s">
        <v>294</v>
      </c>
      <c r="EI40" s="161"/>
      <c r="EJ40" s="209"/>
      <c r="EK40" s="161" t="s">
        <v>166</v>
      </c>
      <c r="EL40" s="161" t="s">
        <v>166</v>
      </c>
      <c r="EM40" s="209"/>
      <c r="EN40" s="199"/>
      <c r="EO40" s="159" t="s">
        <v>462</v>
      </c>
      <c r="EP40" s="161" t="s">
        <v>166</v>
      </c>
      <c r="ER40" s="161"/>
      <c r="ES40" s="159" t="s">
        <v>476</v>
      </c>
      <c r="ET40" s="161"/>
      <c r="EU40" s="208"/>
      <c r="EV40" s="159" t="s">
        <v>409</v>
      </c>
      <c r="EW40" s="161" t="s">
        <v>166</v>
      </c>
      <c r="EX40" s="226"/>
      <c r="EY40" s="160" t="s">
        <v>255</v>
      </c>
      <c r="EZ40" s="161"/>
      <c r="FC40" s="165" t="s">
        <v>688</v>
      </c>
      <c r="FE40" s="205"/>
      <c r="FF40" s="165" t="s">
        <v>688</v>
      </c>
      <c r="FG40" s="161" t="s">
        <v>166</v>
      </c>
      <c r="FH40" s="207"/>
      <c r="FI40" s="165" t="s">
        <v>688</v>
      </c>
      <c r="FJ40" s="161"/>
      <c r="FK40" s="216"/>
      <c r="FL40" s="172"/>
      <c r="FM40" s="165" t="s">
        <v>688</v>
      </c>
      <c r="FN40" s="161" t="s">
        <v>166</v>
      </c>
      <c r="FO40" s="161"/>
      <c r="FP40" s="209"/>
      <c r="FQ40" s="165" t="s">
        <v>688</v>
      </c>
      <c r="FR40" s="161"/>
      <c r="FS40" s="225"/>
      <c r="FT40" s="165" t="s">
        <v>688</v>
      </c>
      <c r="FU40" s="161" t="s">
        <v>166</v>
      </c>
      <c r="FV40" s="161"/>
      <c r="FW40" s="225"/>
      <c r="FX40" s="205"/>
      <c r="FY40" s="165" t="s">
        <v>688</v>
      </c>
      <c r="FZ40" s="161" t="s">
        <v>166</v>
      </c>
      <c r="GB40" s="165" t="s">
        <v>688</v>
      </c>
      <c r="GC40" s="159" t="s">
        <v>466</v>
      </c>
      <c r="GD40" s="161"/>
      <c r="GE40" s="206"/>
      <c r="GF40" s="165" t="s">
        <v>688</v>
      </c>
      <c r="GG40" s="159" t="s">
        <v>417</v>
      </c>
      <c r="GH40" s="209"/>
      <c r="GI40" s="188"/>
      <c r="GJ40" s="165" t="s">
        <v>688</v>
      </c>
      <c r="GK40" s="161"/>
      <c r="GL40" s="225"/>
      <c r="GM40" s="161" t="s">
        <v>166</v>
      </c>
      <c r="GN40" s="159" t="s">
        <v>473</v>
      </c>
      <c r="GO40" s="208"/>
      <c r="GP40" s="199"/>
      <c r="GQ40" s="164" t="s">
        <v>183</v>
      </c>
      <c r="GR40" s="161" t="s">
        <v>166</v>
      </c>
      <c r="GT40" s="164" t="s">
        <v>183</v>
      </c>
      <c r="GV40" s="208"/>
      <c r="GW40" s="199"/>
      <c r="GY40" s="161" t="s">
        <v>166</v>
      </c>
      <c r="GZ40" s="206"/>
      <c r="HA40" s="164" t="s">
        <v>183</v>
      </c>
      <c r="HB40" s="159" t="s">
        <v>491</v>
      </c>
      <c r="HC40" s="208"/>
      <c r="HE40" s="159" t="s">
        <v>450</v>
      </c>
      <c r="HF40" s="161"/>
      <c r="HG40" s="208"/>
      <c r="HH40" s="164" t="s">
        <v>183</v>
      </c>
      <c r="HI40" s="161" t="s">
        <v>166</v>
      </c>
      <c r="HK40" s="157" t="s">
        <v>736</v>
      </c>
      <c r="HL40" s="161"/>
      <c r="HM40" s="207"/>
      <c r="HN40" s="225"/>
      <c r="HO40" s="164" t="s">
        <v>183</v>
      </c>
      <c r="HP40" s="161" t="s">
        <v>166</v>
      </c>
      <c r="HQ40" s="217"/>
      <c r="HS40" s="161"/>
      <c r="HT40" s="208"/>
      <c r="HU40" s="164" t="s">
        <v>182</v>
      </c>
      <c r="HV40" s="161" t="s">
        <v>166</v>
      </c>
      <c r="HW40" s="209"/>
      <c r="HX40" s="164" t="s">
        <v>183</v>
      </c>
      <c r="HY40" s="161" t="s">
        <v>166</v>
      </c>
      <c r="HZ40" s="226"/>
      <c r="IA40" s="161"/>
      <c r="IB40" s="159" t="s">
        <v>416</v>
      </c>
      <c r="IC40" s="161"/>
      <c r="ID40" s="208"/>
      <c r="IE40" s="161"/>
      <c r="IF40" s="159" t="s">
        <v>471</v>
      </c>
      <c r="IG40" s="207"/>
      <c r="IH40" s="157" t="s">
        <v>457</v>
      </c>
      <c r="II40" s="161"/>
      <c r="IJ40" s="161"/>
      <c r="IK40" s="206"/>
      <c r="IL40" s="160" t="s">
        <v>270</v>
      </c>
      <c r="IM40" s="161" t="s">
        <v>166</v>
      </c>
      <c r="IN40" s="209"/>
      <c r="IO40" s="160" t="s">
        <v>271</v>
      </c>
      <c r="IP40" s="161" t="s">
        <v>166</v>
      </c>
      <c r="IQ40" s="226"/>
      <c r="IR40" s="160" t="s">
        <v>271</v>
      </c>
      <c r="IS40" s="161"/>
      <c r="IT40" s="199"/>
      <c r="IU40" s="183"/>
      <c r="IV40" s="160" t="s">
        <v>271</v>
      </c>
      <c r="IW40" s="161" t="s">
        <v>166</v>
      </c>
      <c r="IX40" s="209"/>
      <c r="IY40" s="160" t="s">
        <v>271</v>
      </c>
      <c r="IZ40" s="159" t="s">
        <v>496</v>
      </c>
      <c r="JA40" s="208"/>
      <c r="JB40" s="161" t="s">
        <v>166</v>
      </c>
      <c r="JC40" s="212"/>
      <c r="JD40" s="207"/>
    </row>
    <row r="41" spans="1:264" s="20" customFormat="1" ht="69" customHeight="1">
      <c r="A41" s="15" t="s">
        <v>12</v>
      </c>
      <c r="B41" s="85">
        <f t="shared" si="0"/>
        <v>15</v>
      </c>
      <c r="C41" s="16" t="s">
        <v>168</v>
      </c>
      <c r="D41" s="16" t="s">
        <v>42</v>
      </c>
      <c r="E41" s="102">
        <f t="shared" si="8"/>
        <v>6</v>
      </c>
      <c r="F41" s="74" t="s">
        <v>43</v>
      </c>
      <c r="G41" s="74" t="s">
        <v>13</v>
      </c>
      <c r="H41" s="74" t="s">
        <v>43</v>
      </c>
      <c r="I41" s="84">
        <f t="shared" si="1"/>
        <v>6</v>
      </c>
      <c r="J41" s="69" t="s">
        <v>14</v>
      </c>
      <c r="K41" s="69" t="s">
        <v>175</v>
      </c>
      <c r="L41" s="86">
        <f t="shared" si="9"/>
        <v>7</v>
      </c>
      <c r="M41" s="17" t="s">
        <v>15</v>
      </c>
      <c r="N41" s="17" t="s">
        <v>174</v>
      </c>
      <c r="O41" s="87">
        <f t="shared" si="2"/>
        <v>7</v>
      </c>
      <c r="P41" s="18" t="s">
        <v>16</v>
      </c>
      <c r="Q41" s="103">
        <f t="shared" si="3"/>
        <v>15</v>
      </c>
      <c r="R41" s="18" t="s">
        <v>17</v>
      </c>
      <c r="S41" s="88">
        <f t="shared" si="4"/>
        <v>2</v>
      </c>
      <c r="T41" s="65" t="s">
        <v>18</v>
      </c>
      <c r="U41" s="65" t="s">
        <v>172</v>
      </c>
      <c r="V41" s="104">
        <f t="shared" si="10"/>
        <v>7</v>
      </c>
      <c r="W41" s="258"/>
      <c r="X41" s="257"/>
      <c r="Y41" s="101">
        <v>38</v>
      </c>
      <c r="Z41" s="165" t="s">
        <v>222</v>
      </c>
      <c r="AA41" s="161" t="s">
        <v>166</v>
      </c>
      <c r="AB41" s="208"/>
      <c r="AC41" s="165" t="s">
        <v>222</v>
      </c>
      <c r="AD41" s="161" t="s">
        <v>166</v>
      </c>
      <c r="AE41" s="208"/>
      <c r="AF41" s="165" t="s">
        <v>222</v>
      </c>
      <c r="AG41" s="161"/>
      <c r="AH41" s="208"/>
      <c r="AI41" s="165" t="s">
        <v>222</v>
      </c>
      <c r="AJ41" s="161" t="s">
        <v>166</v>
      </c>
      <c r="AK41" s="208"/>
      <c r="AL41" s="165" t="s">
        <v>222</v>
      </c>
      <c r="AM41" s="161" t="s">
        <v>166</v>
      </c>
      <c r="AN41" s="161"/>
      <c r="AO41" s="208"/>
      <c r="AP41" s="165" t="s">
        <v>222</v>
      </c>
      <c r="AQ41" s="161"/>
      <c r="AR41" s="208"/>
      <c r="AS41" s="165" t="s">
        <v>222</v>
      </c>
      <c r="AT41" s="161" t="s">
        <v>166</v>
      </c>
      <c r="AU41" s="208"/>
      <c r="AV41" s="165" t="s">
        <v>222</v>
      </c>
      <c r="AW41" s="161"/>
      <c r="AX41" s="208"/>
      <c r="AY41" s="165" t="s">
        <v>222</v>
      </c>
      <c r="AZ41" s="161" t="s">
        <v>166</v>
      </c>
      <c r="BA41" s="208"/>
      <c r="BB41" s="165" t="s">
        <v>222</v>
      </c>
      <c r="BC41" s="161"/>
      <c r="BD41" s="250"/>
      <c r="BE41" s="207"/>
      <c r="BF41" s="162"/>
      <c r="BG41" s="161"/>
      <c r="BH41" s="208"/>
      <c r="BI41" s="161" t="s">
        <v>166</v>
      </c>
      <c r="BK41" s="208"/>
      <c r="BL41" s="161"/>
      <c r="BM41" s="159" t="s">
        <v>691</v>
      </c>
      <c r="BN41" s="208"/>
      <c r="BO41" s="159" t="s">
        <v>461</v>
      </c>
      <c r="BP41" s="161" t="s">
        <v>166</v>
      </c>
      <c r="BQ41" s="208"/>
      <c r="BR41" s="161" t="s">
        <v>166</v>
      </c>
      <c r="BS41" s="161"/>
      <c r="BT41" s="250"/>
      <c r="BU41" s="207"/>
      <c r="BV41" s="166" t="s">
        <v>314</v>
      </c>
      <c r="BW41" s="161" t="s">
        <v>166</v>
      </c>
      <c r="BX41" s="161"/>
      <c r="BY41" s="216"/>
      <c r="BZ41" s="166" t="s">
        <v>314</v>
      </c>
      <c r="CC41" s="166" t="s">
        <v>314</v>
      </c>
      <c r="CD41" s="161" t="s">
        <v>166</v>
      </c>
      <c r="CE41" s="208"/>
      <c r="CF41" s="166" t="s">
        <v>314</v>
      </c>
      <c r="CG41" s="161" t="s">
        <v>166</v>
      </c>
      <c r="CH41" s="208"/>
      <c r="CI41" s="166" t="s">
        <v>314</v>
      </c>
      <c r="CJ41" s="161"/>
      <c r="CK41" s="161"/>
      <c r="CL41" s="209"/>
      <c r="CM41" s="166" t="s">
        <v>314</v>
      </c>
      <c r="CN41" s="158" t="s">
        <v>723</v>
      </c>
      <c r="CO41" s="161"/>
      <c r="CP41" s="264"/>
      <c r="CQ41" s="166" t="s">
        <v>315</v>
      </c>
      <c r="CR41" s="161" t="s">
        <v>166</v>
      </c>
      <c r="CT41" s="159" t="s">
        <v>578</v>
      </c>
      <c r="CU41" s="161"/>
      <c r="CV41" s="208"/>
      <c r="CW41" s="169"/>
      <c r="CX41" s="164" t="s">
        <v>394</v>
      </c>
      <c r="CY41" s="161" t="s">
        <v>166</v>
      </c>
      <c r="CZ41" s="161"/>
      <c r="DA41" s="226"/>
      <c r="DB41" s="164" t="s">
        <v>394</v>
      </c>
      <c r="DC41" s="159" t="s">
        <v>441</v>
      </c>
      <c r="DD41" s="208"/>
      <c r="DE41" s="164" t="s">
        <v>394</v>
      </c>
      <c r="DF41" s="161" t="s">
        <v>166</v>
      </c>
      <c r="DH41" s="164" t="s">
        <v>394</v>
      </c>
      <c r="DI41" s="161" t="s">
        <v>166</v>
      </c>
      <c r="DJ41" s="209"/>
      <c r="DK41" s="164" t="s">
        <v>394</v>
      </c>
      <c r="DL41" s="161"/>
      <c r="DM41" s="208"/>
      <c r="DN41" s="169"/>
      <c r="DP41" s="161" t="s">
        <v>166</v>
      </c>
      <c r="DQ41" s="216"/>
      <c r="DS41" s="161"/>
      <c r="DT41" s="209"/>
      <c r="DU41" s="164" t="s">
        <v>394</v>
      </c>
      <c r="DV41" s="159" t="s">
        <v>465</v>
      </c>
      <c r="DW41" s="208"/>
      <c r="DX41" s="164" t="s">
        <v>395</v>
      </c>
      <c r="DY41" s="161" t="s">
        <v>166</v>
      </c>
      <c r="DZ41" s="207"/>
      <c r="EC41" s="207"/>
      <c r="ED41" s="207"/>
      <c r="EE41" s="159" t="s">
        <v>409</v>
      </c>
      <c r="EF41" s="161" t="s">
        <v>166</v>
      </c>
      <c r="EG41" s="216"/>
      <c r="EH41" s="161"/>
      <c r="EI41" s="161"/>
      <c r="EJ41" s="209"/>
      <c r="EK41" s="158" t="s">
        <v>300</v>
      </c>
      <c r="EL41" s="161" t="s">
        <v>166</v>
      </c>
      <c r="EM41" s="209"/>
      <c r="EN41" s="199"/>
      <c r="EO41" s="158" t="s">
        <v>300</v>
      </c>
      <c r="EP41" s="161" t="s">
        <v>166</v>
      </c>
      <c r="ER41" s="158" t="s">
        <v>300</v>
      </c>
      <c r="ES41" s="159" t="s">
        <v>476</v>
      </c>
      <c r="ET41" s="161"/>
      <c r="EU41" s="208"/>
      <c r="EV41" s="158" t="s">
        <v>300</v>
      </c>
      <c r="EW41" s="161" t="s">
        <v>166</v>
      </c>
      <c r="EX41" s="226"/>
      <c r="EY41" s="158" t="s">
        <v>300</v>
      </c>
      <c r="EZ41" s="161"/>
      <c r="FC41" s="160" t="s">
        <v>272</v>
      </c>
      <c r="FE41" s="205"/>
      <c r="FF41" s="160" t="s">
        <v>273</v>
      </c>
      <c r="FG41" s="161" t="s">
        <v>166</v>
      </c>
      <c r="FH41" s="207"/>
      <c r="FI41" s="160" t="s">
        <v>273</v>
      </c>
      <c r="FJ41" s="161"/>
      <c r="FK41" s="216"/>
      <c r="FL41" s="172"/>
      <c r="FM41" s="160" t="s">
        <v>273</v>
      </c>
      <c r="FN41" s="161" t="s">
        <v>166</v>
      </c>
      <c r="FO41" s="161"/>
      <c r="FP41" s="209"/>
      <c r="FQ41" s="160" t="s">
        <v>273</v>
      </c>
      <c r="FR41" s="161"/>
      <c r="FS41" s="225"/>
      <c r="FT41" s="165" t="s">
        <v>367</v>
      </c>
      <c r="FU41" s="161" t="s">
        <v>166</v>
      </c>
      <c r="FV41" s="161"/>
      <c r="FW41" s="225"/>
      <c r="FX41" s="205"/>
      <c r="FY41" s="165" t="s">
        <v>367</v>
      </c>
      <c r="FZ41" s="161" t="s">
        <v>166</v>
      </c>
      <c r="GB41" s="165" t="s">
        <v>367</v>
      </c>
      <c r="GC41" s="161"/>
      <c r="GD41" s="161"/>
      <c r="GE41" s="206"/>
      <c r="GF41" s="165" t="s">
        <v>367</v>
      </c>
      <c r="GG41" s="161" t="s">
        <v>166</v>
      </c>
      <c r="GH41" s="209"/>
      <c r="GI41" s="188"/>
      <c r="GJ41" s="165" t="s">
        <v>367</v>
      </c>
      <c r="GK41" s="161"/>
      <c r="GL41" s="225"/>
      <c r="GM41" s="161" t="s">
        <v>166</v>
      </c>
      <c r="GN41" s="161" t="s">
        <v>166</v>
      </c>
      <c r="GO41" s="208"/>
      <c r="GP41" s="199"/>
      <c r="GQ41" s="161" t="s">
        <v>166</v>
      </c>
      <c r="GR41" s="161" t="s">
        <v>166</v>
      </c>
      <c r="GT41" s="161" t="s">
        <v>166</v>
      </c>
      <c r="GV41" s="208"/>
      <c r="GW41" s="199"/>
      <c r="GX41" s="161" t="s">
        <v>166</v>
      </c>
      <c r="GY41" s="159" t="s">
        <v>417</v>
      </c>
      <c r="GZ41" s="206"/>
      <c r="HA41" s="157" t="s">
        <v>457</v>
      </c>
      <c r="HB41" s="159" t="s">
        <v>491</v>
      </c>
      <c r="HC41" s="208"/>
      <c r="HD41" s="161" t="s">
        <v>166</v>
      </c>
      <c r="HE41" s="159" t="s">
        <v>450</v>
      </c>
      <c r="HF41" s="161"/>
      <c r="HG41" s="208"/>
      <c r="HH41" s="161" t="s">
        <v>166</v>
      </c>
      <c r="HI41" s="161" t="s">
        <v>166</v>
      </c>
      <c r="HK41" s="157" t="s">
        <v>458</v>
      </c>
      <c r="HL41" s="161"/>
      <c r="HM41" s="207"/>
      <c r="HN41" s="225"/>
      <c r="HO41" s="161"/>
      <c r="HP41" s="161" t="s">
        <v>166</v>
      </c>
      <c r="HQ41" s="217"/>
      <c r="HR41" s="160" t="s">
        <v>254</v>
      </c>
      <c r="HS41" s="161"/>
      <c r="HT41" s="208"/>
      <c r="HU41" s="159" t="s">
        <v>470</v>
      </c>
      <c r="HV41" s="161" t="s">
        <v>166</v>
      </c>
      <c r="HW41" s="209"/>
      <c r="HX41" s="161" t="s">
        <v>166</v>
      </c>
      <c r="HY41" s="161" t="s">
        <v>166</v>
      </c>
      <c r="HZ41" s="226"/>
      <c r="IA41" s="161"/>
      <c r="IB41" s="159" t="s">
        <v>416</v>
      </c>
      <c r="IC41" s="161"/>
      <c r="ID41" s="208"/>
      <c r="IE41" s="163" t="s">
        <v>204</v>
      </c>
      <c r="IF41" s="159" t="s">
        <v>471</v>
      </c>
      <c r="IG41" s="207"/>
      <c r="IH41" s="163" t="s">
        <v>204</v>
      </c>
      <c r="II41" s="161"/>
      <c r="IJ41" s="161"/>
      <c r="IK41" s="206"/>
      <c r="IL41" s="163" t="s">
        <v>204</v>
      </c>
      <c r="IM41" s="161" t="s">
        <v>166</v>
      </c>
      <c r="IN41" s="209"/>
      <c r="IO41" s="163" t="s">
        <v>204</v>
      </c>
      <c r="IP41" s="161" t="s">
        <v>166</v>
      </c>
      <c r="IQ41" s="226"/>
      <c r="IR41" s="163" t="s">
        <v>204</v>
      </c>
      <c r="IS41" s="159" t="s">
        <v>474</v>
      </c>
      <c r="IT41" s="199"/>
      <c r="IU41" s="183"/>
      <c r="IW41" s="161" t="s">
        <v>166</v>
      </c>
      <c r="IX41" s="209"/>
      <c r="IY41" s="163" t="s">
        <v>204</v>
      </c>
      <c r="IZ41" s="159" t="s">
        <v>496</v>
      </c>
      <c r="JA41" s="208"/>
      <c r="JB41" s="163" t="s">
        <v>205</v>
      </c>
      <c r="JC41" s="212"/>
      <c r="JD41" s="207"/>
    </row>
    <row r="42" spans="1:264" s="20" customFormat="1" ht="69" customHeight="1">
      <c r="A42" s="15" t="s">
        <v>12</v>
      </c>
      <c r="B42" s="85">
        <f t="shared" si="0"/>
        <v>15</v>
      </c>
      <c r="C42" s="16" t="s">
        <v>168</v>
      </c>
      <c r="D42" s="16" t="s">
        <v>42</v>
      </c>
      <c r="E42" s="102">
        <f t="shared" si="8"/>
        <v>6</v>
      </c>
      <c r="F42" s="74" t="s">
        <v>43</v>
      </c>
      <c r="G42" s="74" t="s">
        <v>13</v>
      </c>
      <c r="H42" s="74" t="s">
        <v>43</v>
      </c>
      <c r="I42" s="84">
        <f t="shared" si="1"/>
        <v>6</v>
      </c>
      <c r="J42" s="69" t="s">
        <v>14</v>
      </c>
      <c r="K42" s="69" t="s">
        <v>175</v>
      </c>
      <c r="L42" s="86">
        <f t="shared" si="9"/>
        <v>7</v>
      </c>
      <c r="M42" s="17" t="s">
        <v>15</v>
      </c>
      <c r="N42" s="17" t="s">
        <v>174</v>
      </c>
      <c r="O42" s="87">
        <f t="shared" si="2"/>
        <v>7</v>
      </c>
      <c r="P42" s="18" t="s">
        <v>16</v>
      </c>
      <c r="Q42" s="103">
        <f t="shared" si="3"/>
        <v>15</v>
      </c>
      <c r="R42" s="18" t="s">
        <v>17</v>
      </c>
      <c r="S42" s="88">
        <f t="shared" si="4"/>
        <v>2</v>
      </c>
      <c r="T42" s="65" t="s">
        <v>18</v>
      </c>
      <c r="U42" s="65" t="s">
        <v>172</v>
      </c>
      <c r="V42" s="104">
        <f t="shared" si="10"/>
        <v>7</v>
      </c>
      <c r="W42" s="258"/>
      <c r="X42" s="257"/>
      <c r="Y42" s="101">
        <v>39</v>
      </c>
      <c r="Z42" s="161" t="s">
        <v>166</v>
      </c>
      <c r="AA42" s="161" t="s">
        <v>166</v>
      </c>
      <c r="AB42" s="208"/>
      <c r="AE42" s="208"/>
      <c r="AF42" s="161" t="s">
        <v>166</v>
      </c>
      <c r="AG42" s="159" t="s">
        <v>690</v>
      </c>
      <c r="AH42" s="208"/>
      <c r="AI42" s="161" t="s">
        <v>166</v>
      </c>
      <c r="AJ42" s="161" t="s">
        <v>166</v>
      </c>
      <c r="AK42" s="208"/>
      <c r="AL42" s="161" t="s">
        <v>166</v>
      </c>
      <c r="AM42" s="161" t="s">
        <v>166</v>
      </c>
      <c r="AN42" s="161"/>
      <c r="AO42" s="208"/>
      <c r="AP42" s="162"/>
      <c r="AQ42" s="159" t="s">
        <v>416</v>
      </c>
      <c r="AR42" s="208"/>
      <c r="AS42" s="161" t="s">
        <v>166</v>
      </c>
      <c r="AT42" s="161" t="s">
        <v>166</v>
      </c>
      <c r="AU42" s="208"/>
      <c r="AV42" s="161" t="s">
        <v>166</v>
      </c>
      <c r="AW42" s="161"/>
      <c r="AX42" s="208"/>
      <c r="AY42" s="161" t="s">
        <v>166</v>
      </c>
      <c r="AZ42" s="161" t="s">
        <v>166</v>
      </c>
      <c r="BA42" s="208"/>
      <c r="BB42" s="161" t="s">
        <v>166</v>
      </c>
      <c r="BC42" s="161"/>
      <c r="BD42" s="250"/>
      <c r="BE42" s="207"/>
      <c r="BF42" s="165" t="s">
        <v>222</v>
      </c>
      <c r="BH42" s="208"/>
      <c r="BI42" s="165" t="s">
        <v>222</v>
      </c>
      <c r="BK42" s="208"/>
      <c r="BL42" s="165" t="s">
        <v>222</v>
      </c>
      <c r="BM42" s="161" t="s">
        <v>166</v>
      </c>
      <c r="BN42" s="208"/>
      <c r="BO42" s="165" t="s">
        <v>222</v>
      </c>
      <c r="BP42" s="161" t="s">
        <v>166</v>
      </c>
      <c r="BQ42" s="208"/>
      <c r="BR42" s="165" t="s">
        <v>688</v>
      </c>
      <c r="BS42" s="161"/>
      <c r="BT42" s="250"/>
      <c r="BU42" s="207"/>
      <c r="BV42" s="165" t="s">
        <v>688</v>
      </c>
      <c r="BW42" s="161" t="s">
        <v>166</v>
      </c>
      <c r="BX42" s="161"/>
      <c r="BY42" s="216"/>
      <c r="BZ42" s="165" t="s">
        <v>688</v>
      </c>
      <c r="CC42" s="165" t="s">
        <v>688</v>
      </c>
      <c r="CD42" s="161" t="s">
        <v>166</v>
      </c>
      <c r="CE42" s="208"/>
      <c r="CF42" s="165" t="s">
        <v>688</v>
      </c>
      <c r="CG42" s="161" t="s">
        <v>166</v>
      </c>
      <c r="CH42" s="208"/>
      <c r="CI42" s="165" t="s">
        <v>688</v>
      </c>
      <c r="CJ42" s="161"/>
      <c r="CK42" s="161"/>
      <c r="CL42" s="209"/>
      <c r="CM42" s="166" t="s">
        <v>332</v>
      </c>
      <c r="CN42" s="161" t="s">
        <v>166</v>
      </c>
      <c r="CO42" s="161"/>
      <c r="CP42" s="264"/>
      <c r="CQ42" s="166" t="s">
        <v>332</v>
      </c>
      <c r="CR42" s="161" t="s">
        <v>166</v>
      </c>
      <c r="CT42" s="166" t="s">
        <v>332</v>
      </c>
      <c r="CU42" s="161"/>
      <c r="CV42" s="208"/>
      <c r="CW42" s="169"/>
      <c r="CX42" s="166" t="s">
        <v>332</v>
      </c>
      <c r="CY42" s="161" t="s">
        <v>166</v>
      </c>
      <c r="CZ42" s="161"/>
      <c r="DA42" s="226"/>
      <c r="DB42" s="166" t="s">
        <v>332</v>
      </c>
      <c r="DC42" s="158" t="s">
        <v>723</v>
      </c>
      <c r="DD42" s="208"/>
      <c r="DE42" s="166" t="s">
        <v>332</v>
      </c>
      <c r="DF42" s="161" t="s">
        <v>166</v>
      </c>
      <c r="DH42" s="166" t="s">
        <v>333</v>
      </c>
      <c r="DI42" s="161" t="s">
        <v>166</v>
      </c>
      <c r="DJ42" s="209"/>
      <c r="DK42" s="162"/>
      <c r="DL42" s="161"/>
      <c r="DM42" s="208"/>
      <c r="DN42" s="169"/>
      <c r="DO42" s="163" t="s">
        <v>212</v>
      </c>
      <c r="DP42" s="161" t="s">
        <v>166</v>
      </c>
      <c r="DQ42" s="216"/>
      <c r="DR42" s="163" t="s">
        <v>212</v>
      </c>
      <c r="DS42" s="161"/>
      <c r="DT42" s="209"/>
      <c r="DU42" s="163" t="s">
        <v>212</v>
      </c>
      <c r="DV42" s="159" t="s">
        <v>464</v>
      </c>
      <c r="DW42" s="208"/>
      <c r="DX42" s="163" t="s">
        <v>212</v>
      </c>
      <c r="DY42" s="161" t="s">
        <v>166</v>
      </c>
      <c r="DZ42" s="207"/>
      <c r="EA42" s="163" t="s">
        <v>212</v>
      </c>
      <c r="EC42" s="207"/>
      <c r="ED42" s="207"/>
      <c r="EE42" s="163" t="s">
        <v>212</v>
      </c>
      <c r="EF42" s="161" t="s">
        <v>166</v>
      </c>
      <c r="EG42" s="216"/>
      <c r="EH42" s="163" t="s">
        <v>213</v>
      </c>
      <c r="EI42" s="167"/>
      <c r="EJ42" s="209"/>
      <c r="EK42" s="159" t="s">
        <v>578</v>
      </c>
      <c r="EL42" s="161" t="s">
        <v>166</v>
      </c>
      <c r="EM42" s="209"/>
      <c r="EN42" s="199"/>
      <c r="EO42" s="161" t="s">
        <v>166</v>
      </c>
      <c r="EP42" s="161" t="s">
        <v>166</v>
      </c>
      <c r="ER42" s="161"/>
      <c r="ES42" s="159" t="s">
        <v>491</v>
      </c>
      <c r="ET42" s="161"/>
      <c r="EU42" s="208"/>
      <c r="EV42" s="159" t="s">
        <v>409</v>
      </c>
      <c r="EW42" s="161" t="s">
        <v>166</v>
      </c>
      <c r="EX42" s="226"/>
      <c r="EY42" s="161"/>
      <c r="EZ42" s="161"/>
      <c r="FC42" s="158" t="s">
        <v>292</v>
      </c>
      <c r="FE42" s="205"/>
      <c r="FF42" s="158" t="s">
        <v>292</v>
      </c>
      <c r="FG42" s="161" t="s">
        <v>166</v>
      </c>
      <c r="FH42" s="207"/>
      <c r="FI42" s="158" t="s">
        <v>292</v>
      </c>
      <c r="FJ42" s="161"/>
      <c r="FK42" s="216"/>
      <c r="FL42" s="172"/>
      <c r="FM42" s="158" t="s">
        <v>292</v>
      </c>
      <c r="FO42" s="161"/>
      <c r="FP42" s="209"/>
      <c r="FQ42" s="158" t="s">
        <v>292</v>
      </c>
      <c r="FR42" s="161"/>
      <c r="FS42" s="225"/>
      <c r="FT42" s="160" t="s">
        <v>254</v>
      </c>
      <c r="FU42" s="161" t="s">
        <v>166</v>
      </c>
      <c r="FV42" s="161"/>
      <c r="FW42" s="225"/>
      <c r="FX42" s="205"/>
      <c r="FY42" s="159" t="s">
        <v>460</v>
      </c>
      <c r="FZ42" s="161" t="s">
        <v>166</v>
      </c>
      <c r="GB42" s="161"/>
      <c r="GC42" s="161"/>
      <c r="GD42" s="161"/>
      <c r="GE42" s="206"/>
      <c r="GF42" s="157" t="s">
        <v>458</v>
      </c>
      <c r="GG42" s="159" t="s">
        <v>417</v>
      </c>
      <c r="GH42" s="209"/>
      <c r="GI42" s="188"/>
      <c r="GJ42" s="161"/>
      <c r="GK42" s="161"/>
      <c r="GL42" s="225"/>
      <c r="GM42" s="165" t="s">
        <v>367</v>
      </c>
      <c r="GN42" s="161" t="s">
        <v>166</v>
      </c>
      <c r="GO42" s="208"/>
      <c r="GP42" s="199"/>
      <c r="GQ42" s="165" t="s">
        <v>367</v>
      </c>
      <c r="GR42" s="161" t="s">
        <v>166</v>
      </c>
      <c r="GT42" s="165" t="s">
        <v>367</v>
      </c>
      <c r="GV42" s="208"/>
      <c r="GW42" s="199"/>
      <c r="GX42" s="165" t="s">
        <v>367</v>
      </c>
      <c r="GY42" s="161" t="s">
        <v>166</v>
      </c>
      <c r="GZ42" s="206"/>
      <c r="HA42" s="165" t="s">
        <v>367</v>
      </c>
      <c r="HB42" s="159" t="s">
        <v>476</v>
      </c>
      <c r="HC42" s="208"/>
      <c r="HD42" s="167"/>
      <c r="HE42" s="159" t="s">
        <v>450</v>
      </c>
      <c r="HF42" s="161"/>
      <c r="HG42" s="208"/>
      <c r="HH42" s="164" t="s">
        <v>191</v>
      </c>
      <c r="HI42" s="161" t="s">
        <v>166</v>
      </c>
      <c r="HK42" s="164" t="s">
        <v>191</v>
      </c>
      <c r="HL42" s="161"/>
      <c r="HM42" s="207"/>
      <c r="HN42" s="225"/>
      <c r="HO42" s="164" t="s">
        <v>191</v>
      </c>
      <c r="HP42" s="161" t="s">
        <v>166</v>
      </c>
      <c r="HQ42" s="217"/>
      <c r="HR42" s="164" t="s">
        <v>191</v>
      </c>
      <c r="HS42" s="159" t="s">
        <v>471</v>
      </c>
      <c r="HT42" s="208"/>
      <c r="HU42" s="159" t="s">
        <v>469</v>
      </c>
      <c r="HV42" s="161" t="s">
        <v>166</v>
      </c>
      <c r="HW42" s="209"/>
      <c r="HX42" s="164" t="s">
        <v>191</v>
      </c>
      <c r="HY42" s="161" t="s">
        <v>166</v>
      </c>
      <c r="HZ42" s="226"/>
      <c r="IA42" s="164" t="s">
        <v>192</v>
      </c>
      <c r="IB42" s="159" t="s">
        <v>397</v>
      </c>
      <c r="IC42" s="161"/>
      <c r="ID42" s="208"/>
      <c r="IE42" s="157" t="s">
        <v>457</v>
      </c>
      <c r="IF42" s="161" t="s">
        <v>166</v>
      </c>
      <c r="IG42" s="207"/>
      <c r="IH42" s="164" t="s">
        <v>191</v>
      </c>
      <c r="II42" s="161"/>
      <c r="IJ42" s="161"/>
      <c r="IK42" s="206"/>
      <c r="IL42" s="161" t="s">
        <v>166</v>
      </c>
      <c r="IM42" s="161" t="s">
        <v>166</v>
      </c>
      <c r="IN42" s="209"/>
      <c r="IO42" s="160" t="s">
        <v>750</v>
      </c>
      <c r="IP42" s="161" t="s">
        <v>166</v>
      </c>
      <c r="IQ42" s="226"/>
      <c r="IR42" s="160" t="s">
        <v>264</v>
      </c>
      <c r="IS42" s="159" t="s">
        <v>473</v>
      </c>
      <c r="IT42" s="199"/>
      <c r="IU42" s="183"/>
      <c r="IV42" s="160" t="s">
        <v>265</v>
      </c>
      <c r="IW42" s="161" t="s">
        <v>166</v>
      </c>
      <c r="IX42" s="209"/>
      <c r="IY42" s="160" t="s">
        <v>750</v>
      </c>
      <c r="IZ42" s="159" t="s">
        <v>496</v>
      </c>
      <c r="JA42" s="208"/>
      <c r="JB42" s="160" t="s">
        <v>750</v>
      </c>
      <c r="JC42" s="212"/>
      <c r="JD42" s="207"/>
    </row>
    <row r="43" spans="1:264" s="20" customFormat="1" ht="69" customHeight="1">
      <c r="A43" s="15" t="s">
        <v>12</v>
      </c>
      <c r="B43" s="85">
        <f t="shared" si="0"/>
        <v>15</v>
      </c>
      <c r="C43" s="16" t="s">
        <v>168</v>
      </c>
      <c r="D43" s="16" t="s">
        <v>42</v>
      </c>
      <c r="E43" s="102">
        <f t="shared" si="8"/>
        <v>6</v>
      </c>
      <c r="F43" s="74" t="s">
        <v>43</v>
      </c>
      <c r="G43" s="74" t="s">
        <v>13</v>
      </c>
      <c r="H43" s="74" t="s">
        <v>43</v>
      </c>
      <c r="I43" s="84">
        <f t="shared" si="1"/>
        <v>6</v>
      </c>
      <c r="J43" s="69" t="s">
        <v>14</v>
      </c>
      <c r="K43" s="69" t="s">
        <v>175</v>
      </c>
      <c r="L43" s="86">
        <f t="shared" si="9"/>
        <v>7</v>
      </c>
      <c r="M43" s="17" t="s">
        <v>15</v>
      </c>
      <c r="N43" s="17" t="s">
        <v>174</v>
      </c>
      <c r="O43" s="87">
        <f t="shared" si="2"/>
        <v>7</v>
      </c>
      <c r="P43" s="18" t="s">
        <v>16</v>
      </c>
      <c r="Q43" s="103">
        <f t="shared" si="3"/>
        <v>15</v>
      </c>
      <c r="R43" s="18" t="s">
        <v>17</v>
      </c>
      <c r="S43" s="88">
        <f t="shared" si="4"/>
        <v>2</v>
      </c>
      <c r="T43" s="65" t="s">
        <v>18</v>
      </c>
      <c r="U43" s="65" t="s">
        <v>172</v>
      </c>
      <c r="V43" s="104">
        <f t="shared" si="10"/>
        <v>7</v>
      </c>
      <c r="W43" s="258"/>
      <c r="X43" s="257"/>
      <c r="Y43" s="101">
        <v>40</v>
      </c>
      <c r="Z43" s="165" t="s">
        <v>377</v>
      </c>
      <c r="AA43" s="161" t="s">
        <v>166</v>
      </c>
      <c r="AB43" s="208"/>
      <c r="AC43" s="165" t="s">
        <v>377</v>
      </c>
      <c r="AD43" s="161" t="s">
        <v>166</v>
      </c>
      <c r="AE43" s="208"/>
      <c r="AF43" s="165" t="s">
        <v>377</v>
      </c>
      <c r="AG43" s="161"/>
      <c r="AH43" s="208"/>
      <c r="AI43" s="165" t="s">
        <v>377</v>
      </c>
      <c r="AJ43" s="161" t="s">
        <v>166</v>
      </c>
      <c r="AK43" s="208"/>
      <c r="AL43" s="165" t="s">
        <v>377</v>
      </c>
      <c r="AM43" s="159" t="s">
        <v>466</v>
      </c>
      <c r="AN43" s="161"/>
      <c r="AO43" s="208"/>
      <c r="AP43" s="157" t="s">
        <v>457</v>
      </c>
      <c r="AQ43" s="159" t="s">
        <v>416</v>
      </c>
      <c r="AR43" s="208"/>
      <c r="AS43" s="161" t="s">
        <v>166</v>
      </c>
      <c r="AT43" s="161" t="s">
        <v>166</v>
      </c>
      <c r="AU43" s="208"/>
      <c r="AV43" s="163" t="s">
        <v>208</v>
      </c>
      <c r="AW43" s="161"/>
      <c r="AX43" s="208"/>
      <c r="AY43" s="163" t="s">
        <v>208</v>
      </c>
      <c r="AZ43" s="161" t="s">
        <v>166</v>
      </c>
      <c r="BA43" s="208"/>
      <c r="BB43" s="163" t="s">
        <v>208</v>
      </c>
      <c r="BC43" s="161"/>
      <c r="BD43" s="251"/>
      <c r="BE43" s="207"/>
      <c r="BF43" s="163" t="s">
        <v>208</v>
      </c>
      <c r="BG43" s="161" t="s">
        <v>166</v>
      </c>
      <c r="BH43" s="208"/>
      <c r="BI43" s="163" t="s">
        <v>208</v>
      </c>
      <c r="BK43" s="208"/>
      <c r="BL43" s="163" t="s">
        <v>208</v>
      </c>
      <c r="BM43" s="161" t="s">
        <v>166</v>
      </c>
      <c r="BN43" s="208"/>
      <c r="BO43" s="163" t="s">
        <v>209</v>
      </c>
      <c r="BP43" s="161" t="s">
        <v>166</v>
      </c>
      <c r="BQ43" s="208"/>
      <c r="BR43" s="161" t="s">
        <v>166</v>
      </c>
      <c r="BS43" s="161"/>
      <c r="BT43" s="251"/>
      <c r="BU43" s="207"/>
      <c r="BW43" s="161" t="s">
        <v>166</v>
      </c>
      <c r="BX43" s="161"/>
      <c r="BY43" s="216"/>
      <c r="BZ43" s="166" t="s">
        <v>311</v>
      </c>
      <c r="CC43" s="166" t="s">
        <v>311</v>
      </c>
      <c r="CD43" s="161" t="s">
        <v>166</v>
      </c>
      <c r="CE43" s="208"/>
      <c r="CF43" s="166" t="s">
        <v>311</v>
      </c>
      <c r="CG43" s="161" t="s">
        <v>166</v>
      </c>
      <c r="CH43" s="208"/>
      <c r="CI43" s="166" t="s">
        <v>311</v>
      </c>
      <c r="CJ43" s="161"/>
      <c r="CK43" s="161"/>
      <c r="CL43" s="209"/>
      <c r="CM43" s="166" t="s">
        <v>311</v>
      </c>
      <c r="CN43" s="159" t="s">
        <v>417</v>
      </c>
      <c r="CO43" s="161"/>
      <c r="CP43" s="265"/>
      <c r="CQ43" s="166" t="s">
        <v>311</v>
      </c>
      <c r="CR43" s="161" t="s">
        <v>166</v>
      </c>
      <c r="CT43" s="166" t="s">
        <v>312</v>
      </c>
      <c r="CU43" s="161"/>
      <c r="CV43" s="208"/>
      <c r="CW43" s="169"/>
      <c r="CX43" s="161" t="s">
        <v>166</v>
      </c>
      <c r="CY43" s="161" t="s">
        <v>166</v>
      </c>
      <c r="CZ43" s="161"/>
      <c r="DA43" s="226"/>
      <c r="DB43" s="161" t="s">
        <v>166</v>
      </c>
      <c r="DC43" s="158" t="s">
        <v>723</v>
      </c>
      <c r="DD43" s="208"/>
      <c r="DE43" s="159" t="s">
        <v>698</v>
      </c>
      <c r="DF43" s="161" t="s">
        <v>166</v>
      </c>
      <c r="DH43" s="162"/>
      <c r="DI43" s="161" t="s">
        <v>166</v>
      </c>
      <c r="DJ43" s="209"/>
      <c r="DK43" s="162"/>
      <c r="DL43" s="161"/>
      <c r="DM43" s="208"/>
      <c r="DN43" s="169"/>
      <c r="DO43" s="162"/>
      <c r="DP43" s="161" t="s">
        <v>166</v>
      </c>
      <c r="DQ43" s="216"/>
      <c r="DS43" s="161"/>
      <c r="DT43" s="209"/>
      <c r="DU43" s="161" t="s">
        <v>166</v>
      </c>
      <c r="DW43" s="208"/>
      <c r="DX43" s="159" t="s">
        <v>460</v>
      </c>
      <c r="DY43" s="161" t="s">
        <v>166</v>
      </c>
      <c r="DZ43" s="207"/>
      <c r="EA43" s="161"/>
      <c r="EC43" s="207"/>
      <c r="ED43" s="207"/>
      <c r="EF43" s="161" t="s">
        <v>166</v>
      </c>
      <c r="EG43" s="216"/>
      <c r="EH43" s="164" t="s">
        <v>189</v>
      </c>
      <c r="EI43" s="161"/>
      <c r="EJ43" s="209"/>
      <c r="EK43" s="164" t="s">
        <v>189</v>
      </c>
      <c r="EL43" s="161" t="s">
        <v>166</v>
      </c>
      <c r="EM43" s="209"/>
      <c r="EN43" s="200"/>
      <c r="EO43" s="164" t="s">
        <v>189</v>
      </c>
      <c r="EP43" s="161" t="s">
        <v>166</v>
      </c>
      <c r="ER43" s="164" t="s">
        <v>189</v>
      </c>
      <c r="ES43" s="159" t="s">
        <v>491</v>
      </c>
      <c r="ET43" s="161"/>
      <c r="EU43" s="208"/>
      <c r="EV43" s="164" t="s">
        <v>189</v>
      </c>
      <c r="EW43" s="161" t="s">
        <v>166</v>
      </c>
      <c r="EX43" s="226"/>
      <c r="EY43" s="164" t="s">
        <v>189</v>
      </c>
      <c r="EZ43" s="161"/>
      <c r="FC43" s="159" t="s">
        <v>409</v>
      </c>
      <c r="FE43" s="205"/>
      <c r="FF43" s="164" t="s">
        <v>190</v>
      </c>
      <c r="FG43" s="161" t="s">
        <v>166</v>
      </c>
      <c r="FH43" s="207"/>
      <c r="FI43" s="159" t="s">
        <v>579</v>
      </c>
      <c r="FJ43" s="161"/>
      <c r="FK43" s="216"/>
      <c r="FL43" s="172"/>
      <c r="FM43" s="157" t="s">
        <v>616</v>
      </c>
      <c r="FN43" s="161" t="s">
        <v>166</v>
      </c>
      <c r="FO43" s="161"/>
      <c r="FP43" s="209"/>
      <c r="FQ43" s="161" t="s">
        <v>166</v>
      </c>
      <c r="FR43" s="161"/>
      <c r="FS43" s="225"/>
      <c r="FT43" s="158" t="s">
        <v>301</v>
      </c>
      <c r="FU43" s="161" t="s">
        <v>166</v>
      </c>
      <c r="FV43" s="161"/>
      <c r="FW43" s="225"/>
      <c r="FX43" s="205"/>
      <c r="FY43" s="158" t="s">
        <v>301</v>
      </c>
      <c r="FZ43" s="161" t="s">
        <v>166</v>
      </c>
      <c r="GB43" s="158" t="s">
        <v>301</v>
      </c>
      <c r="GC43" s="161"/>
      <c r="GD43" s="161"/>
      <c r="GE43" s="206"/>
      <c r="GF43" s="158" t="s">
        <v>301</v>
      </c>
      <c r="GG43" s="161" t="s">
        <v>166</v>
      </c>
      <c r="GH43" s="209"/>
      <c r="GI43" s="188"/>
      <c r="GJ43" s="158" t="s">
        <v>301</v>
      </c>
      <c r="GK43" s="161"/>
      <c r="GL43" s="225"/>
      <c r="GM43" s="161" t="s">
        <v>166</v>
      </c>
      <c r="GN43" s="159" t="s">
        <v>450</v>
      </c>
      <c r="GO43" s="208"/>
      <c r="GP43" s="200"/>
      <c r="GQ43" s="161" t="s">
        <v>166</v>
      </c>
      <c r="GR43" s="161" t="s">
        <v>166</v>
      </c>
      <c r="GT43" s="161" t="s">
        <v>166</v>
      </c>
      <c r="GV43" s="208"/>
      <c r="GW43" s="200"/>
      <c r="GX43" s="161" t="s">
        <v>166</v>
      </c>
      <c r="GY43" s="161" t="s">
        <v>166</v>
      </c>
      <c r="GZ43" s="206"/>
      <c r="HA43" s="160" t="s">
        <v>268</v>
      </c>
      <c r="HB43" s="159" t="s">
        <v>476</v>
      </c>
      <c r="HC43" s="208"/>
      <c r="HD43" s="160" t="s">
        <v>269</v>
      </c>
      <c r="HE43" s="159" t="s">
        <v>690</v>
      </c>
      <c r="HF43" s="161"/>
      <c r="HG43" s="208"/>
      <c r="HH43" s="160" t="s">
        <v>269</v>
      </c>
      <c r="HI43" s="161" t="s">
        <v>166</v>
      </c>
      <c r="HK43" s="160" t="s">
        <v>269</v>
      </c>
      <c r="HL43" s="161"/>
      <c r="HM43" s="207"/>
      <c r="HN43" s="225"/>
      <c r="HO43" s="160" t="s">
        <v>269</v>
      </c>
      <c r="HP43" s="161" t="s">
        <v>166</v>
      </c>
      <c r="HQ43" s="217"/>
      <c r="HR43" s="165" t="s">
        <v>433</v>
      </c>
      <c r="HS43" s="159" t="s">
        <v>472</v>
      </c>
      <c r="HT43" s="208"/>
      <c r="HU43" s="160" t="s">
        <v>255</v>
      </c>
      <c r="HV43" s="161" t="s">
        <v>166</v>
      </c>
      <c r="HW43" s="209"/>
      <c r="HX43" s="165" t="s">
        <v>433</v>
      </c>
      <c r="HY43" s="161" t="s">
        <v>166</v>
      </c>
      <c r="HZ43" s="226"/>
      <c r="IA43" s="165" t="s">
        <v>433</v>
      </c>
      <c r="IB43" s="159" t="s">
        <v>474</v>
      </c>
      <c r="IC43" s="161"/>
      <c r="ID43" s="208"/>
      <c r="IE43" s="165" t="s">
        <v>433</v>
      </c>
      <c r="IF43" s="161" t="s">
        <v>166</v>
      </c>
      <c r="IG43" s="207"/>
      <c r="IH43" s="165" t="s">
        <v>433</v>
      </c>
      <c r="II43" s="161"/>
      <c r="IJ43" s="161"/>
      <c r="IK43" s="206"/>
      <c r="IL43" s="161" t="s">
        <v>166</v>
      </c>
      <c r="IM43" s="161" t="s">
        <v>166</v>
      </c>
      <c r="IN43" s="209"/>
      <c r="IO43" s="165" t="s">
        <v>688</v>
      </c>
      <c r="IP43" s="161" t="s">
        <v>166</v>
      </c>
      <c r="IQ43" s="226"/>
      <c r="IR43" s="165" t="s">
        <v>688</v>
      </c>
      <c r="IS43" s="159" t="s">
        <v>441</v>
      </c>
      <c r="IT43" s="200"/>
      <c r="IU43" s="184"/>
      <c r="IV43" s="165" t="s">
        <v>688</v>
      </c>
      <c r="IW43" s="161" t="s">
        <v>166</v>
      </c>
      <c r="IX43" s="209"/>
      <c r="IY43" s="165" t="s">
        <v>688</v>
      </c>
      <c r="IZ43" s="159" t="s">
        <v>496</v>
      </c>
      <c r="JA43" s="208"/>
      <c r="JB43" s="165" t="s">
        <v>688</v>
      </c>
      <c r="JC43" s="213"/>
      <c r="JD43" s="207"/>
    </row>
    <row r="44" spans="1:264" s="20" customFormat="1" ht="69" customHeight="1">
      <c r="A44" s="15" t="s">
        <v>12</v>
      </c>
      <c r="B44" s="85">
        <f t="shared" si="0"/>
        <v>15</v>
      </c>
      <c r="C44" s="16" t="s">
        <v>168</v>
      </c>
      <c r="D44" s="16" t="s">
        <v>42</v>
      </c>
      <c r="E44" s="102">
        <f t="shared" si="8"/>
        <v>6</v>
      </c>
      <c r="F44" s="74" t="s">
        <v>43</v>
      </c>
      <c r="G44" s="74" t="s">
        <v>13</v>
      </c>
      <c r="H44" s="74" t="s">
        <v>43</v>
      </c>
      <c r="I44" s="84">
        <f t="shared" si="1"/>
        <v>6</v>
      </c>
      <c r="J44" s="69" t="s">
        <v>14</v>
      </c>
      <c r="K44" s="69" t="s">
        <v>175</v>
      </c>
      <c r="L44" s="86">
        <f t="shared" si="9"/>
        <v>7</v>
      </c>
      <c r="M44" s="17" t="s">
        <v>15</v>
      </c>
      <c r="N44" s="17" t="s">
        <v>174</v>
      </c>
      <c r="O44" s="87">
        <f t="shared" si="2"/>
        <v>7</v>
      </c>
      <c r="P44" s="18" t="s">
        <v>16</v>
      </c>
      <c r="Q44" s="103">
        <f t="shared" si="3"/>
        <v>15</v>
      </c>
      <c r="R44" s="18" t="s">
        <v>17</v>
      </c>
      <c r="S44" s="88">
        <f t="shared" si="4"/>
        <v>2</v>
      </c>
      <c r="T44" s="65" t="s">
        <v>18</v>
      </c>
      <c r="U44" s="65" t="s">
        <v>172</v>
      </c>
      <c r="V44" s="104">
        <f t="shared" si="10"/>
        <v>7</v>
      </c>
      <c r="W44" s="258"/>
      <c r="X44" s="257">
        <v>5</v>
      </c>
      <c r="Y44" s="101">
        <v>41</v>
      </c>
      <c r="Z44" s="161" t="s">
        <v>166</v>
      </c>
      <c r="AA44" s="161" t="s">
        <v>166</v>
      </c>
      <c r="AB44" s="208"/>
      <c r="AC44" s="161" t="s">
        <v>166</v>
      </c>
      <c r="AD44" s="161" t="s">
        <v>166</v>
      </c>
      <c r="AE44" s="208"/>
      <c r="AF44" s="163" t="s">
        <v>443</v>
      </c>
      <c r="AG44" s="161"/>
      <c r="AH44" s="208"/>
      <c r="AI44" s="159" t="s">
        <v>462</v>
      </c>
      <c r="AJ44" s="161" t="s">
        <v>166</v>
      </c>
      <c r="AK44" s="208"/>
      <c r="AL44" s="163" t="s">
        <v>443</v>
      </c>
      <c r="AN44" s="161"/>
      <c r="AO44" s="208"/>
      <c r="AP44" s="163" t="s">
        <v>443</v>
      </c>
      <c r="AQ44" s="161" t="s">
        <v>166</v>
      </c>
      <c r="AR44" s="208"/>
      <c r="AS44" s="161" t="s">
        <v>166</v>
      </c>
      <c r="AT44" s="161" t="s">
        <v>166</v>
      </c>
      <c r="AU44" s="208"/>
      <c r="AV44" s="163" t="s">
        <v>443</v>
      </c>
      <c r="AW44" s="161"/>
      <c r="AX44" s="225" t="s">
        <v>577</v>
      </c>
      <c r="AZ44" s="161" t="s">
        <v>166</v>
      </c>
      <c r="BA44" s="208"/>
      <c r="BB44" s="163" t="s">
        <v>443</v>
      </c>
      <c r="BC44" s="161"/>
      <c r="BD44" s="161"/>
      <c r="BE44" s="207" t="s">
        <v>482</v>
      </c>
      <c r="BF44" s="163" t="s">
        <v>443</v>
      </c>
      <c r="BG44" s="161" t="s">
        <v>166</v>
      </c>
      <c r="BH44" s="208"/>
      <c r="BK44" s="208"/>
      <c r="BL44" s="163" t="s">
        <v>444</v>
      </c>
      <c r="BM44" s="159" t="s">
        <v>691</v>
      </c>
      <c r="BN44" s="208"/>
      <c r="BP44" s="161" t="s">
        <v>166</v>
      </c>
      <c r="BQ44" s="209" t="s">
        <v>488</v>
      </c>
      <c r="BR44" s="161" t="s">
        <v>166</v>
      </c>
      <c r="BS44" s="161"/>
      <c r="BT44" s="161"/>
      <c r="BU44" s="206" t="s">
        <v>510</v>
      </c>
      <c r="BV44" s="161" t="s">
        <v>166</v>
      </c>
      <c r="BW44" s="161" t="s">
        <v>166</v>
      </c>
      <c r="BX44" s="161"/>
      <c r="BY44" s="216" t="s">
        <v>514</v>
      </c>
      <c r="CC44" s="166" t="s">
        <v>330</v>
      </c>
      <c r="CD44" s="161" t="s">
        <v>166</v>
      </c>
      <c r="CE44" s="208"/>
      <c r="CF44" s="166" t="s">
        <v>330</v>
      </c>
      <c r="CG44" s="161" t="s">
        <v>166</v>
      </c>
      <c r="CH44" s="209" t="s">
        <v>517</v>
      </c>
      <c r="CI44" s="166" t="s">
        <v>330</v>
      </c>
      <c r="CJ44" s="161"/>
      <c r="CK44" s="249" t="s">
        <v>521</v>
      </c>
      <c r="CM44" s="166" t="s">
        <v>330</v>
      </c>
      <c r="CN44" s="161" t="s">
        <v>166</v>
      </c>
      <c r="CO44" s="161"/>
      <c r="CP44" s="216" t="s">
        <v>523</v>
      </c>
      <c r="CQ44" s="166" t="s">
        <v>330</v>
      </c>
      <c r="CR44" s="161" t="s">
        <v>166</v>
      </c>
      <c r="CS44" s="209" t="s">
        <v>528</v>
      </c>
      <c r="CT44" s="166" t="s">
        <v>330</v>
      </c>
      <c r="CU44" s="161"/>
      <c r="CV44" s="208"/>
      <c r="CW44" s="169"/>
      <c r="CX44" s="166" t="s">
        <v>331</v>
      </c>
      <c r="CY44" s="161" t="s">
        <v>166</v>
      </c>
      <c r="CZ44" s="161"/>
      <c r="DA44" s="209" t="s">
        <v>530</v>
      </c>
      <c r="DB44" s="157" t="s">
        <v>458</v>
      </c>
      <c r="DC44" s="161"/>
      <c r="DD44" s="226" t="s">
        <v>537</v>
      </c>
      <c r="DE44" s="162"/>
      <c r="DF44" s="162"/>
      <c r="DG44" s="225" t="s">
        <v>540</v>
      </c>
      <c r="DH44" s="164" t="s">
        <v>189</v>
      </c>
      <c r="DI44" s="159" t="s">
        <v>465</v>
      </c>
      <c r="DJ44" s="208"/>
      <c r="DK44" s="160" t="s">
        <v>253</v>
      </c>
      <c r="DL44" s="167"/>
      <c r="DM44" s="208"/>
      <c r="DN44" s="169"/>
      <c r="DO44" s="164" t="s">
        <v>189</v>
      </c>
      <c r="DP44" s="158" t="s">
        <v>723</v>
      </c>
      <c r="DQ44" s="208"/>
      <c r="DR44" s="164" t="s">
        <v>189</v>
      </c>
      <c r="DS44" s="161"/>
      <c r="DU44" s="164" t="s">
        <v>189</v>
      </c>
      <c r="DV44" s="161" t="s">
        <v>166</v>
      </c>
      <c r="DW44" s="209" t="s">
        <v>550</v>
      </c>
      <c r="DX44" s="164" t="s">
        <v>189</v>
      </c>
      <c r="DY44" s="161" t="s">
        <v>166</v>
      </c>
      <c r="DZ44" s="208"/>
      <c r="EA44" s="164" t="s">
        <v>189</v>
      </c>
      <c r="EB44" s="161"/>
      <c r="EC44" s="198"/>
      <c r="ED44" s="226" t="s">
        <v>556</v>
      </c>
      <c r="EE44" s="164" t="s">
        <v>190</v>
      </c>
      <c r="EF44" s="161" t="s">
        <v>166</v>
      </c>
      <c r="EG44" s="216" t="s">
        <v>558</v>
      </c>
      <c r="EH44" s="161"/>
      <c r="EI44" s="161"/>
      <c r="EJ44" s="225" t="s">
        <v>561</v>
      </c>
      <c r="EK44" s="165" t="s">
        <v>671</v>
      </c>
      <c r="EL44" s="161" t="s">
        <v>166</v>
      </c>
      <c r="EM44" s="209" t="s">
        <v>662</v>
      </c>
      <c r="EN44" s="205" t="s">
        <v>715</v>
      </c>
      <c r="EO44" s="165" t="s">
        <v>671</v>
      </c>
      <c r="EP44" s="161" t="s">
        <v>166</v>
      </c>
      <c r="EQ44" s="208"/>
      <c r="ER44" s="165" t="s">
        <v>671</v>
      </c>
      <c r="ES44" s="161"/>
      <c r="ET44" s="161"/>
      <c r="EU44" s="226" t="s">
        <v>565</v>
      </c>
      <c r="EV44" s="165" t="s">
        <v>671</v>
      </c>
      <c r="EW44" s="159" t="s">
        <v>441</v>
      </c>
      <c r="EX44" s="208"/>
      <c r="EY44" s="165" t="s">
        <v>671</v>
      </c>
      <c r="EZ44" s="161"/>
      <c r="FA44" s="209" t="s">
        <v>571</v>
      </c>
      <c r="FB44" s="195"/>
      <c r="FC44" s="159" t="s">
        <v>409</v>
      </c>
      <c r="FD44" s="161" t="s">
        <v>166</v>
      </c>
      <c r="FE44" s="208"/>
      <c r="FF44" s="162"/>
      <c r="FG44" s="161" t="s">
        <v>166</v>
      </c>
      <c r="FH44" s="206" t="s">
        <v>727</v>
      </c>
      <c r="FI44" s="159" t="s">
        <v>579</v>
      </c>
      <c r="FK44" s="208"/>
      <c r="FL44" s="178"/>
      <c r="FM44" s="162"/>
      <c r="FN44" s="159" t="s">
        <v>417</v>
      </c>
      <c r="FO44" s="161"/>
      <c r="FP44" s="208"/>
      <c r="FQ44" s="161" t="s">
        <v>166</v>
      </c>
      <c r="FR44" s="161"/>
      <c r="FS44" s="209" t="s">
        <v>586</v>
      </c>
      <c r="FT44" s="160" t="s">
        <v>270</v>
      </c>
      <c r="FU44" s="161" t="s">
        <v>166</v>
      </c>
      <c r="FV44" s="161"/>
      <c r="FX44" s="195"/>
      <c r="FY44" s="160" t="s">
        <v>271</v>
      </c>
      <c r="FZ44" s="161" t="s">
        <v>166</v>
      </c>
      <c r="GA44" s="207" t="s">
        <v>588</v>
      </c>
      <c r="GB44" s="160" t="s">
        <v>271</v>
      </c>
      <c r="GC44" s="159" t="s">
        <v>475</v>
      </c>
      <c r="GD44" s="161"/>
      <c r="GE44" s="208"/>
      <c r="GF44" s="160" t="s">
        <v>273</v>
      </c>
      <c r="GG44" s="161" t="s">
        <v>166</v>
      </c>
      <c r="GH44" s="207" t="s">
        <v>597</v>
      </c>
      <c r="GI44" s="207" t="s">
        <v>699</v>
      </c>
      <c r="GJ44" s="160" t="s">
        <v>273</v>
      </c>
      <c r="GK44" s="161"/>
      <c r="GL44" s="217" t="s">
        <v>600</v>
      </c>
      <c r="GM44" s="158" t="s">
        <v>300</v>
      </c>
      <c r="GN44" s="161" t="s">
        <v>166</v>
      </c>
      <c r="GO44" s="206" t="s">
        <v>602</v>
      </c>
      <c r="GP44" s="205" t="s">
        <v>717</v>
      </c>
      <c r="GQ44" s="158" t="s">
        <v>300</v>
      </c>
      <c r="GR44" s="161" t="s">
        <v>166</v>
      </c>
      <c r="GS44" s="208"/>
      <c r="GT44" s="158" t="s">
        <v>300</v>
      </c>
      <c r="GU44" s="161"/>
      <c r="GV44" s="216" t="s">
        <v>605</v>
      </c>
      <c r="GW44" s="206" t="s">
        <v>606</v>
      </c>
      <c r="GX44" s="158" t="s">
        <v>300</v>
      </c>
      <c r="GY44" s="161" t="s">
        <v>166</v>
      </c>
      <c r="GZ44" s="211" t="s">
        <v>610</v>
      </c>
      <c r="HA44" s="158" t="s">
        <v>300</v>
      </c>
      <c r="HB44" s="159" t="s">
        <v>490</v>
      </c>
      <c r="HC44" s="208"/>
      <c r="HD44" s="165" t="s">
        <v>688</v>
      </c>
      <c r="HE44" s="159" t="s">
        <v>474</v>
      </c>
      <c r="HF44" s="161"/>
      <c r="HG44" s="208"/>
      <c r="HH44" s="165" t="s">
        <v>688</v>
      </c>
      <c r="HI44" s="161" t="s">
        <v>166</v>
      </c>
      <c r="HJ44" s="207" t="s">
        <v>620</v>
      </c>
      <c r="HK44" s="165" t="s">
        <v>688</v>
      </c>
      <c r="HL44" s="159" t="s">
        <v>399</v>
      </c>
      <c r="HM44" s="208"/>
      <c r="HN44" s="198"/>
      <c r="HO44" s="165" t="s">
        <v>688</v>
      </c>
      <c r="HP44" s="161"/>
      <c r="HQ44" s="207" t="s">
        <v>627</v>
      </c>
      <c r="HR44" s="165" t="s">
        <v>688</v>
      </c>
      <c r="HS44" s="162"/>
      <c r="HT44" s="208"/>
      <c r="HU44" s="165" t="s">
        <v>688</v>
      </c>
      <c r="HV44" s="161" t="s">
        <v>166</v>
      </c>
      <c r="HX44" s="165" t="s">
        <v>688</v>
      </c>
      <c r="HY44" s="161" t="s">
        <v>166</v>
      </c>
      <c r="HZ44" s="207" t="s">
        <v>615</v>
      </c>
      <c r="IA44" s="165" t="s">
        <v>688</v>
      </c>
      <c r="IB44" s="161"/>
      <c r="IC44" s="161"/>
      <c r="ID44" s="209" t="s">
        <v>637</v>
      </c>
      <c r="IE44" s="165" t="s">
        <v>688</v>
      </c>
      <c r="IF44" s="161" t="s">
        <v>166</v>
      </c>
      <c r="IG44" s="225" t="s">
        <v>642</v>
      </c>
      <c r="IH44" s="165" t="s">
        <v>688</v>
      </c>
      <c r="II44" s="159" t="s">
        <v>450</v>
      </c>
      <c r="IJ44" s="161"/>
      <c r="IK44" s="208"/>
      <c r="IL44" s="161" t="s">
        <v>166</v>
      </c>
      <c r="IM44" s="161" t="s">
        <v>166</v>
      </c>
      <c r="IN44" s="209" t="s">
        <v>746</v>
      </c>
      <c r="IO44" s="161" t="s">
        <v>166</v>
      </c>
      <c r="IP44" s="161" t="s">
        <v>166</v>
      </c>
      <c r="IQ44" s="226" t="s">
        <v>648</v>
      </c>
      <c r="IR44" s="157" t="s">
        <v>457</v>
      </c>
      <c r="IS44" s="161"/>
      <c r="IT44" s="208"/>
      <c r="IU44" s="173"/>
      <c r="IV44" s="161" t="s">
        <v>166</v>
      </c>
      <c r="IW44" s="159" t="s">
        <v>471</v>
      </c>
      <c r="IX44" s="207" t="s">
        <v>627</v>
      </c>
      <c r="IY44" s="159" t="s">
        <v>467</v>
      </c>
      <c r="IZ44" s="159" t="s">
        <v>496</v>
      </c>
      <c r="JA44" s="208"/>
      <c r="JB44" s="161" t="s">
        <v>166</v>
      </c>
      <c r="JC44" s="161" t="s">
        <v>166</v>
      </c>
      <c r="JD44" s="207" t="s">
        <v>656</v>
      </c>
    </row>
    <row r="45" spans="1:264" s="20" customFormat="1" ht="69" customHeight="1">
      <c r="A45" s="15" t="s">
        <v>12</v>
      </c>
      <c r="B45" s="85">
        <f t="shared" si="0"/>
        <v>15</v>
      </c>
      <c r="C45" s="16" t="s">
        <v>168</v>
      </c>
      <c r="D45" s="16" t="s">
        <v>42</v>
      </c>
      <c r="E45" s="102">
        <f t="shared" si="8"/>
        <v>6</v>
      </c>
      <c r="F45" s="74" t="s">
        <v>43</v>
      </c>
      <c r="G45" s="74" t="s">
        <v>13</v>
      </c>
      <c r="H45" s="74" t="s">
        <v>43</v>
      </c>
      <c r="I45" s="84">
        <f t="shared" si="1"/>
        <v>6</v>
      </c>
      <c r="J45" s="69" t="s">
        <v>14</v>
      </c>
      <c r="K45" s="69" t="s">
        <v>175</v>
      </c>
      <c r="L45" s="86">
        <f t="shared" si="9"/>
        <v>7</v>
      </c>
      <c r="M45" s="17" t="s">
        <v>15</v>
      </c>
      <c r="N45" s="17" t="s">
        <v>174</v>
      </c>
      <c r="O45" s="87">
        <f t="shared" si="2"/>
        <v>7</v>
      </c>
      <c r="P45" s="18" t="s">
        <v>16</v>
      </c>
      <c r="Q45" s="103">
        <f t="shared" si="3"/>
        <v>15</v>
      </c>
      <c r="R45" s="18" t="s">
        <v>17</v>
      </c>
      <c r="S45" s="88">
        <f t="shared" si="4"/>
        <v>2</v>
      </c>
      <c r="T45" s="65" t="s">
        <v>18</v>
      </c>
      <c r="U45" s="65" t="s">
        <v>172</v>
      </c>
      <c r="V45" s="104">
        <f t="shared" si="10"/>
        <v>7</v>
      </c>
      <c r="W45" s="258"/>
      <c r="X45" s="257"/>
      <c r="Y45" s="101">
        <v>42</v>
      </c>
      <c r="Z45" s="161" t="s">
        <v>166</v>
      </c>
      <c r="AA45" s="161" t="s">
        <v>166</v>
      </c>
      <c r="AB45" s="208"/>
      <c r="AC45" s="161" t="s">
        <v>166</v>
      </c>
      <c r="AD45" s="161" t="s">
        <v>166</v>
      </c>
      <c r="AE45" s="208"/>
      <c r="AF45" s="161"/>
      <c r="AG45" s="161"/>
      <c r="AH45" s="208"/>
      <c r="AI45" s="159" t="s">
        <v>462</v>
      </c>
      <c r="AJ45" s="161" t="s">
        <v>166</v>
      </c>
      <c r="AK45" s="208"/>
      <c r="AL45" s="161" t="s">
        <v>166</v>
      </c>
      <c r="AM45" s="161"/>
      <c r="AN45" s="161"/>
      <c r="AO45" s="208"/>
      <c r="AP45" s="157" t="s">
        <v>458</v>
      </c>
      <c r="AQ45" s="161" t="s">
        <v>166</v>
      </c>
      <c r="AR45" s="208"/>
      <c r="AS45" s="161" t="s">
        <v>166</v>
      </c>
      <c r="AT45" s="161" t="s">
        <v>166</v>
      </c>
      <c r="AU45" s="208"/>
      <c r="AV45" s="163" t="s">
        <v>206</v>
      </c>
      <c r="AW45" s="161"/>
      <c r="AX45" s="225"/>
      <c r="AY45" s="163" t="s">
        <v>206</v>
      </c>
      <c r="AZ45" s="161" t="s">
        <v>166</v>
      </c>
      <c r="BA45" s="208"/>
      <c r="BB45" s="163" t="s">
        <v>206</v>
      </c>
      <c r="BC45" s="161"/>
      <c r="BD45" s="161"/>
      <c r="BE45" s="207"/>
      <c r="BF45" s="163" t="s">
        <v>206</v>
      </c>
      <c r="BG45" s="161" t="s">
        <v>166</v>
      </c>
      <c r="BH45" s="208"/>
      <c r="BI45" s="163" t="s">
        <v>206</v>
      </c>
      <c r="BK45" s="208"/>
      <c r="BL45" s="163" t="s">
        <v>206</v>
      </c>
      <c r="BM45" s="161" t="s">
        <v>166</v>
      </c>
      <c r="BN45" s="208"/>
      <c r="BO45" s="163" t="s">
        <v>207</v>
      </c>
      <c r="BP45" s="161" t="s">
        <v>166</v>
      </c>
      <c r="BQ45" s="209"/>
      <c r="BR45" s="161" t="s">
        <v>166</v>
      </c>
      <c r="BS45" s="161"/>
      <c r="BT45" s="161"/>
      <c r="BU45" s="206"/>
      <c r="BV45" s="166" t="s">
        <v>316</v>
      </c>
      <c r="BW45" s="161" t="s">
        <v>166</v>
      </c>
      <c r="BX45" s="161"/>
      <c r="BY45" s="216"/>
      <c r="BZ45" s="166" t="s">
        <v>316</v>
      </c>
      <c r="CC45" s="166" t="s">
        <v>316</v>
      </c>
      <c r="CD45" s="161" t="s">
        <v>166</v>
      </c>
      <c r="CE45" s="208"/>
      <c r="CF45" s="166" t="s">
        <v>316</v>
      </c>
      <c r="CG45" s="161" t="s">
        <v>166</v>
      </c>
      <c r="CH45" s="209"/>
      <c r="CI45" s="166" t="s">
        <v>316</v>
      </c>
      <c r="CJ45" s="161"/>
      <c r="CK45" s="250"/>
      <c r="CM45" s="166" t="s">
        <v>316</v>
      </c>
      <c r="CN45" s="161" t="s">
        <v>166</v>
      </c>
      <c r="CO45" s="161"/>
      <c r="CP45" s="216"/>
      <c r="CQ45" s="166" t="s">
        <v>317</v>
      </c>
      <c r="CR45" s="161" t="s">
        <v>166</v>
      </c>
      <c r="CS45" s="209"/>
      <c r="CT45" s="159" t="s">
        <v>578</v>
      </c>
      <c r="CU45" s="161"/>
      <c r="CV45" s="208"/>
      <c r="CW45" s="169"/>
      <c r="CX45" s="161" t="s">
        <v>166</v>
      </c>
      <c r="CY45" s="161" t="s">
        <v>166</v>
      </c>
      <c r="CZ45" s="161"/>
      <c r="DA45" s="209"/>
      <c r="DB45" s="161" t="s">
        <v>166</v>
      </c>
      <c r="DC45" s="161"/>
      <c r="DD45" s="226"/>
      <c r="DE45" s="160" t="s">
        <v>263</v>
      </c>
      <c r="DF45" s="161" t="s">
        <v>166</v>
      </c>
      <c r="DG45" s="225"/>
      <c r="DH45" s="160" t="s">
        <v>264</v>
      </c>
      <c r="DI45" s="159" t="s">
        <v>465</v>
      </c>
      <c r="DJ45" s="208"/>
      <c r="DK45" s="160" t="s">
        <v>264</v>
      </c>
      <c r="DL45" s="161"/>
      <c r="DM45" s="208"/>
      <c r="DN45" s="169"/>
      <c r="DO45" s="160" t="s">
        <v>260</v>
      </c>
      <c r="DP45" s="158" t="s">
        <v>723</v>
      </c>
      <c r="DQ45" s="208"/>
      <c r="DR45" s="160" t="s">
        <v>260</v>
      </c>
      <c r="DS45" s="161"/>
      <c r="DU45" s="165" t="s">
        <v>688</v>
      </c>
      <c r="DV45" s="161" t="s">
        <v>166</v>
      </c>
      <c r="DW45" s="209"/>
      <c r="DX45" s="165" t="s">
        <v>688</v>
      </c>
      <c r="DY45" s="161" t="s">
        <v>166</v>
      </c>
      <c r="DZ45" s="208"/>
      <c r="EA45" s="165" t="s">
        <v>688</v>
      </c>
      <c r="EB45" s="161"/>
      <c r="EC45" s="199"/>
      <c r="ED45" s="226"/>
      <c r="EE45" s="165" t="s">
        <v>688</v>
      </c>
      <c r="EF45" s="161" t="s">
        <v>166</v>
      </c>
      <c r="EG45" s="216"/>
      <c r="EH45" s="165" t="s">
        <v>688</v>
      </c>
      <c r="EI45" s="161"/>
      <c r="EJ45" s="225"/>
      <c r="EK45" s="165" t="s">
        <v>688</v>
      </c>
      <c r="EL45" s="161" t="s">
        <v>166</v>
      </c>
      <c r="EM45" s="209"/>
      <c r="EN45" s="205"/>
      <c r="EO45" s="165" t="s">
        <v>688</v>
      </c>
      <c r="EP45" s="161" t="s">
        <v>166</v>
      </c>
      <c r="EQ45" s="208"/>
      <c r="ER45" s="165" t="s">
        <v>688</v>
      </c>
      <c r="ES45" s="161"/>
      <c r="ET45" s="161"/>
      <c r="EU45" s="226"/>
      <c r="EV45" s="165" t="s">
        <v>688</v>
      </c>
      <c r="EW45" s="159" t="s">
        <v>441</v>
      </c>
      <c r="EX45" s="208"/>
      <c r="EY45" s="165" t="s">
        <v>688</v>
      </c>
      <c r="EZ45" s="161"/>
      <c r="FA45" s="209"/>
      <c r="FB45" s="196"/>
      <c r="FC45" s="161" t="s">
        <v>166</v>
      </c>
      <c r="FD45" s="161" t="s">
        <v>166</v>
      </c>
      <c r="FE45" s="208"/>
      <c r="FF45" s="161" t="s">
        <v>166</v>
      </c>
      <c r="FG45" s="161" t="s">
        <v>166</v>
      </c>
      <c r="FH45" s="206"/>
      <c r="FI45" s="161"/>
      <c r="FK45" s="208"/>
      <c r="FL45" s="178"/>
      <c r="FM45" s="162"/>
      <c r="FN45" s="159" t="s">
        <v>417</v>
      </c>
      <c r="FO45" s="161"/>
      <c r="FP45" s="208"/>
      <c r="FQ45" s="161" t="s">
        <v>166</v>
      </c>
      <c r="FR45" s="161"/>
      <c r="FS45" s="209"/>
      <c r="FT45" s="159" t="s">
        <v>409</v>
      </c>
      <c r="FU45" s="161" t="s">
        <v>166</v>
      </c>
      <c r="FV45" s="161"/>
      <c r="FX45" s="196"/>
      <c r="FZ45" s="161" t="s">
        <v>166</v>
      </c>
      <c r="GA45" s="207"/>
      <c r="GC45" s="159" t="s">
        <v>475</v>
      </c>
      <c r="GD45" s="161"/>
      <c r="GE45" s="208"/>
      <c r="GF45" s="164" t="s">
        <v>189</v>
      </c>
      <c r="GG45" s="161" t="s">
        <v>166</v>
      </c>
      <c r="GH45" s="207"/>
      <c r="GI45" s="207"/>
      <c r="GJ45" s="164" t="s">
        <v>189</v>
      </c>
      <c r="GK45" s="161"/>
      <c r="GL45" s="217"/>
      <c r="GM45" s="164" t="s">
        <v>189</v>
      </c>
      <c r="GN45" s="161" t="s">
        <v>166</v>
      </c>
      <c r="GO45" s="206"/>
      <c r="GP45" s="205"/>
      <c r="GQ45" s="164" t="s">
        <v>189</v>
      </c>
      <c r="GR45" s="161" t="s">
        <v>166</v>
      </c>
      <c r="GS45" s="208"/>
      <c r="GT45" s="164" t="s">
        <v>189</v>
      </c>
      <c r="GU45" s="161"/>
      <c r="GV45" s="216"/>
      <c r="GW45" s="206"/>
      <c r="GX45" s="164" t="s">
        <v>189</v>
      </c>
      <c r="GY45" s="161" t="s">
        <v>166</v>
      </c>
      <c r="GZ45" s="212"/>
      <c r="HA45" s="164" t="s">
        <v>190</v>
      </c>
      <c r="HB45" s="159" t="s">
        <v>491</v>
      </c>
      <c r="HC45" s="208"/>
      <c r="HD45" s="158" t="s">
        <v>297</v>
      </c>
      <c r="HE45" s="159" t="s">
        <v>690</v>
      </c>
      <c r="HF45" s="159" t="s">
        <v>472</v>
      </c>
      <c r="HG45" s="208"/>
      <c r="HH45" s="158" t="s">
        <v>297</v>
      </c>
      <c r="HI45" s="161" t="s">
        <v>166</v>
      </c>
      <c r="HJ45" s="207"/>
      <c r="HK45" s="158" t="s">
        <v>297</v>
      </c>
      <c r="HL45" s="159" t="s">
        <v>399</v>
      </c>
      <c r="HM45" s="208"/>
      <c r="HN45" s="199"/>
      <c r="HO45" s="158" t="s">
        <v>297</v>
      </c>
      <c r="HP45" s="161" t="s">
        <v>166</v>
      </c>
      <c r="HQ45" s="207"/>
      <c r="HR45" s="158" t="s">
        <v>297</v>
      </c>
      <c r="HS45" s="161" t="s">
        <v>166</v>
      </c>
      <c r="HT45" s="208"/>
      <c r="HU45" s="159" t="s">
        <v>469</v>
      </c>
      <c r="HV45" s="161" t="s">
        <v>166</v>
      </c>
      <c r="HX45" s="161" t="s">
        <v>166</v>
      </c>
      <c r="HY45" s="161" t="s">
        <v>166</v>
      </c>
      <c r="HZ45" s="207"/>
      <c r="IA45" s="157" t="s">
        <v>457</v>
      </c>
      <c r="IB45" s="161"/>
      <c r="IC45" s="161"/>
      <c r="ID45" s="209"/>
      <c r="IE45" s="160" t="s">
        <v>703</v>
      </c>
      <c r="IF45" s="161" t="s">
        <v>166</v>
      </c>
      <c r="IG45" s="225"/>
      <c r="IH45" s="161" t="s">
        <v>166</v>
      </c>
      <c r="II45" s="159" t="s">
        <v>450</v>
      </c>
      <c r="IJ45" s="161"/>
      <c r="IK45" s="208"/>
      <c r="IL45" s="161" t="s">
        <v>166</v>
      </c>
      <c r="IM45" s="161" t="s">
        <v>166</v>
      </c>
      <c r="IN45" s="209"/>
      <c r="IO45" s="165" t="s">
        <v>377</v>
      </c>
      <c r="IP45" s="161" t="s">
        <v>166</v>
      </c>
      <c r="IQ45" s="226"/>
      <c r="IR45" s="165" t="s">
        <v>377</v>
      </c>
      <c r="IS45" s="159" t="s">
        <v>473</v>
      </c>
      <c r="IT45" s="208"/>
      <c r="IU45" s="173"/>
      <c r="IV45" s="165" t="s">
        <v>377</v>
      </c>
      <c r="IW45" s="161" t="s">
        <v>166</v>
      </c>
      <c r="IX45" s="207"/>
      <c r="IY45" s="165" t="s">
        <v>377</v>
      </c>
      <c r="IZ45" s="159" t="s">
        <v>496</v>
      </c>
      <c r="JA45" s="208"/>
      <c r="JB45" s="165" t="s">
        <v>377</v>
      </c>
      <c r="JC45" s="161" t="s">
        <v>166</v>
      </c>
      <c r="JD45" s="207"/>
    </row>
    <row r="46" spans="1:264" s="20" customFormat="1" ht="69" customHeight="1">
      <c r="A46" s="15" t="s">
        <v>12</v>
      </c>
      <c r="B46" s="85">
        <f t="shared" si="0"/>
        <v>15</v>
      </c>
      <c r="C46" s="16" t="s">
        <v>168</v>
      </c>
      <c r="D46" s="16" t="s">
        <v>42</v>
      </c>
      <c r="E46" s="102">
        <f t="shared" si="8"/>
        <v>6</v>
      </c>
      <c r="F46" s="74" t="s">
        <v>43</v>
      </c>
      <c r="G46" s="74" t="s">
        <v>13</v>
      </c>
      <c r="H46" s="74" t="s">
        <v>43</v>
      </c>
      <c r="I46" s="84">
        <f t="shared" si="1"/>
        <v>6</v>
      </c>
      <c r="J46" s="69" t="s">
        <v>14</v>
      </c>
      <c r="K46" s="69" t="s">
        <v>175</v>
      </c>
      <c r="L46" s="86">
        <f t="shared" si="9"/>
        <v>7</v>
      </c>
      <c r="M46" s="17" t="s">
        <v>15</v>
      </c>
      <c r="N46" s="17" t="s">
        <v>174</v>
      </c>
      <c r="O46" s="87">
        <f t="shared" si="2"/>
        <v>7</v>
      </c>
      <c r="P46" s="18" t="s">
        <v>16</v>
      </c>
      <c r="Q46" s="103">
        <f t="shared" si="3"/>
        <v>15</v>
      </c>
      <c r="R46" s="18" t="s">
        <v>17</v>
      </c>
      <c r="S46" s="88">
        <f t="shared" si="4"/>
        <v>2</v>
      </c>
      <c r="T46" s="65" t="s">
        <v>18</v>
      </c>
      <c r="U46" s="65" t="s">
        <v>172</v>
      </c>
      <c r="V46" s="104">
        <f t="shared" si="10"/>
        <v>7</v>
      </c>
      <c r="W46" s="258"/>
      <c r="X46" s="257"/>
      <c r="Y46" s="101">
        <v>43</v>
      </c>
      <c r="Z46" s="163" t="s">
        <v>206</v>
      </c>
      <c r="AA46" s="161" t="s">
        <v>166</v>
      </c>
      <c r="AB46" s="208"/>
      <c r="AC46" s="163" t="s">
        <v>206</v>
      </c>
      <c r="AD46" s="161" t="s">
        <v>166</v>
      </c>
      <c r="AE46" s="208"/>
      <c r="AF46" s="163" t="s">
        <v>206</v>
      </c>
      <c r="AG46" s="161"/>
      <c r="AH46" s="208"/>
      <c r="AI46" s="163" t="s">
        <v>206</v>
      </c>
      <c r="AJ46" s="161" t="s">
        <v>166</v>
      </c>
      <c r="AK46" s="208"/>
      <c r="AL46" s="163" t="s">
        <v>206</v>
      </c>
      <c r="AM46" s="161"/>
      <c r="AN46" s="161"/>
      <c r="AO46" s="208"/>
      <c r="AP46" s="163" t="s">
        <v>206</v>
      </c>
      <c r="AQ46" s="159" t="s">
        <v>399</v>
      </c>
      <c r="AR46" s="208"/>
      <c r="AS46" s="163" t="s">
        <v>207</v>
      </c>
      <c r="AT46" s="161" t="s">
        <v>166</v>
      </c>
      <c r="AU46" s="208"/>
      <c r="AV46" s="161"/>
      <c r="AX46" s="225"/>
      <c r="AY46" s="161" t="s">
        <v>166</v>
      </c>
      <c r="AZ46" s="161" t="s">
        <v>166</v>
      </c>
      <c r="BA46" s="208"/>
      <c r="BB46" s="160" t="s">
        <v>234</v>
      </c>
      <c r="BC46" s="161"/>
      <c r="BD46" s="161"/>
      <c r="BE46" s="207"/>
      <c r="BF46" s="160" t="s">
        <v>234</v>
      </c>
      <c r="BG46" s="161" t="s">
        <v>166</v>
      </c>
      <c r="BH46" s="208"/>
      <c r="BI46" s="160" t="s">
        <v>233</v>
      </c>
      <c r="BK46" s="208"/>
      <c r="BL46" s="160" t="s">
        <v>234</v>
      </c>
      <c r="BM46" s="161" t="s">
        <v>166</v>
      </c>
      <c r="BN46" s="208"/>
      <c r="BO46" s="160" t="s">
        <v>234</v>
      </c>
      <c r="BP46" s="161" t="s">
        <v>166</v>
      </c>
      <c r="BQ46" s="209"/>
      <c r="BS46" s="159" t="s">
        <v>491</v>
      </c>
      <c r="BT46" s="161"/>
      <c r="BU46" s="206"/>
      <c r="BW46" s="161" t="s">
        <v>166</v>
      </c>
      <c r="BX46" s="161"/>
      <c r="BY46" s="216"/>
      <c r="BZ46" s="165" t="s">
        <v>387</v>
      </c>
      <c r="CC46" s="165" t="s">
        <v>387</v>
      </c>
      <c r="CD46" s="159" t="s">
        <v>691</v>
      </c>
      <c r="CE46" s="208"/>
      <c r="CF46" s="165" t="s">
        <v>387</v>
      </c>
      <c r="CG46" s="161" t="s">
        <v>166</v>
      </c>
      <c r="CH46" s="209"/>
      <c r="CI46" s="165" t="s">
        <v>387</v>
      </c>
      <c r="CJ46" s="161"/>
      <c r="CK46" s="250"/>
      <c r="CM46" s="165" t="s">
        <v>387</v>
      </c>
      <c r="CN46" s="161" t="s">
        <v>166</v>
      </c>
      <c r="CO46" s="161"/>
      <c r="CP46" s="216"/>
      <c r="CQ46" s="165" t="s">
        <v>387</v>
      </c>
      <c r="CR46" s="161" t="s">
        <v>166</v>
      </c>
      <c r="CS46" s="209"/>
      <c r="CT46" s="165" t="s">
        <v>387</v>
      </c>
      <c r="CU46" s="161"/>
      <c r="CV46" s="208"/>
      <c r="CW46" s="169"/>
      <c r="CX46" s="165" t="s">
        <v>685</v>
      </c>
      <c r="CY46" s="161" t="s">
        <v>166</v>
      </c>
      <c r="CZ46" s="161"/>
      <c r="DA46" s="209"/>
      <c r="DB46" s="165" t="s">
        <v>685</v>
      </c>
      <c r="DC46" s="161"/>
      <c r="DD46" s="226"/>
      <c r="DE46" s="165" t="s">
        <v>377</v>
      </c>
      <c r="DF46" s="161" t="s">
        <v>166</v>
      </c>
      <c r="DG46" s="225"/>
      <c r="DH46" s="165" t="s">
        <v>377</v>
      </c>
      <c r="DI46" s="159" t="s">
        <v>464</v>
      </c>
      <c r="DJ46" s="208"/>
      <c r="DK46" s="165" t="s">
        <v>377</v>
      </c>
      <c r="DL46" s="161"/>
      <c r="DM46" s="208"/>
      <c r="DN46" s="169"/>
      <c r="DO46" s="165" t="s">
        <v>377</v>
      </c>
      <c r="DP46" s="159" t="s">
        <v>417</v>
      </c>
      <c r="DQ46" s="208"/>
      <c r="DR46" s="165" t="s">
        <v>377</v>
      </c>
      <c r="DS46" s="161"/>
      <c r="DU46" s="159" t="s">
        <v>409</v>
      </c>
      <c r="DV46" s="161" t="s">
        <v>166</v>
      </c>
      <c r="DW46" s="209"/>
      <c r="DX46" s="159" t="s">
        <v>462</v>
      </c>
      <c r="DY46" s="161" t="s">
        <v>166</v>
      </c>
      <c r="DZ46" s="208"/>
      <c r="EA46" s="161"/>
      <c r="EB46" s="161"/>
      <c r="EC46" s="199"/>
      <c r="ED46" s="226"/>
      <c r="EF46" s="161" t="s">
        <v>166</v>
      </c>
      <c r="EG46" s="216"/>
      <c r="EI46" s="161"/>
      <c r="EJ46" s="225"/>
      <c r="EK46" s="159" t="s">
        <v>578</v>
      </c>
      <c r="EL46" s="161" t="s">
        <v>166</v>
      </c>
      <c r="EM46" s="209"/>
      <c r="EN46" s="205"/>
      <c r="EO46" s="161" t="s">
        <v>166</v>
      </c>
      <c r="EP46" s="161" t="s">
        <v>166</v>
      </c>
      <c r="EQ46" s="208"/>
      <c r="ER46" s="161"/>
      <c r="ES46" s="161"/>
      <c r="ET46" s="161"/>
      <c r="EU46" s="226"/>
      <c r="EV46" s="157" t="s">
        <v>616</v>
      </c>
      <c r="EW46" s="161" t="s">
        <v>166</v>
      </c>
      <c r="EX46" s="208"/>
      <c r="EY46" s="161"/>
      <c r="EZ46" s="161"/>
      <c r="FA46" s="209"/>
      <c r="FB46" s="196"/>
      <c r="FD46" s="161" t="s">
        <v>166</v>
      </c>
      <c r="FE46" s="208"/>
      <c r="FF46" s="164" t="s">
        <v>185</v>
      </c>
      <c r="FG46" s="161" t="s">
        <v>166</v>
      </c>
      <c r="FH46" s="206"/>
      <c r="FI46" s="164" t="s">
        <v>185</v>
      </c>
      <c r="FJ46" s="159" t="s">
        <v>476</v>
      </c>
      <c r="FK46" s="208"/>
      <c r="FL46" s="173"/>
      <c r="FM46" s="164" t="s">
        <v>185</v>
      </c>
      <c r="FO46" s="161"/>
      <c r="FP46" s="208"/>
      <c r="FQ46" s="164" t="s">
        <v>185</v>
      </c>
      <c r="FR46" s="161"/>
      <c r="FS46" s="209"/>
      <c r="FT46" s="164" t="s">
        <v>185</v>
      </c>
      <c r="FU46" s="161" t="s">
        <v>166</v>
      </c>
      <c r="FV46" s="161"/>
      <c r="FX46" s="196"/>
      <c r="FY46" s="164" t="s">
        <v>185</v>
      </c>
      <c r="FZ46" s="161" t="s">
        <v>166</v>
      </c>
      <c r="GA46" s="207"/>
      <c r="GB46" s="164" t="s">
        <v>186</v>
      </c>
      <c r="GC46" s="158" t="s">
        <v>725</v>
      </c>
      <c r="GD46" s="161"/>
      <c r="GE46" s="208"/>
      <c r="GG46" s="161" t="s">
        <v>166</v>
      </c>
      <c r="GH46" s="207"/>
      <c r="GI46" s="207"/>
      <c r="GJ46" s="161" t="s">
        <v>166</v>
      </c>
      <c r="GK46" s="161"/>
      <c r="GL46" s="217"/>
      <c r="GM46" s="161" t="s">
        <v>166</v>
      </c>
      <c r="GN46" s="161" t="s">
        <v>166</v>
      </c>
      <c r="GO46" s="206"/>
      <c r="GP46" s="205"/>
      <c r="GQ46" s="166" t="s">
        <v>328</v>
      </c>
      <c r="GR46" s="161" t="s">
        <v>166</v>
      </c>
      <c r="GS46" s="208"/>
      <c r="GT46" s="166" t="s">
        <v>328</v>
      </c>
      <c r="GU46" s="161"/>
      <c r="GV46" s="216"/>
      <c r="GW46" s="206"/>
      <c r="GX46" s="166" t="s">
        <v>328</v>
      </c>
      <c r="GY46" s="161" t="s">
        <v>166</v>
      </c>
      <c r="GZ46" s="212"/>
      <c r="HA46" s="166" t="s">
        <v>328</v>
      </c>
      <c r="HC46" s="208"/>
      <c r="HD46" s="166" t="s">
        <v>328</v>
      </c>
      <c r="HE46" s="159" t="s">
        <v>471</v>
      </c>
      <c r="HF46" s="161"/>
      <c r="HG46" s="208"/>
      <c r="HH46" s="166" t="s">
        <v>328</v>
      </c>
      <c r="HI46" s="161" t="s">
        <v>166</v>
      </c>
      <c r="HJ46" s="207"/>
      <c r="HK46" s="166" t="s">
        <v>329</v>
      </c>
      <c r="HL46" s="159" t="s">
        <v>474</v>
      </c>
      <c r="HM46" s="208"/>
      <c r="HN46" s="199"/>
      <c r="HO46" s="161" t="s">
        <v>166</v>
      </c>
      <c r="HP46" s="161"/>
      <c r="HQ46" s="207"/>
      <c r="HR46" s="157" t="s">
        <v>457</v>
      </c>
      <c r="HS46" s="161" t="s">
        <v>166</v>
      </c>
      <c r="HT46" s="208"/>
      <c r="HU46" s="159" t="s">
        <v>467</v>
      </c>
      <c r="HV46" s="161" t="s">
        <v>166</v>
      </c>
      <c r="HX46" s="161" t="s">
        <v>166</v>
      </c>
      <c r="HY46" s="161" t="s">
        <v>166</v>
      </c>
      <c r="HZ46" s="207"/>
      <c r="IA46" s="165" t="s">
        <v>216</v>
      </c>
      <c r="IB46" s="161"/>
      <c r="IC46" s="161"/>
      <c r="ID46" s="209"/>
      <c r="IE46" s="161"/>
      <c r="IF46" s="161" t="s">
        <v>166</v>
      </c>
      <c r="IG46" s="225"/>
      <c r="IH46" s="158" t="s">
        <v>302</v>
      </c>
      <c r="II46" s="159" t="s">
        <v>450</v>
      </c>
      <c r="IJ46" s="161"/>
      <c r="IK46" s="208"/>
      <c r="IL46" s="158" t="s">
        <v>302</v>
      </c>
      <c r="IM46" s="161" t="s">
        <v>166</v>
      </c>
      <c r="IN46" s="209"/>
      <c r="IO46" s="158" t="s">
        <v>302</v>
      </c>
      <c r="IP46" s="161" t="s">
        <v>166</v>
      </c>
      <c r="IQ46" s="226"/>
      <c r="IR46" s="158" t="s">
        <v>302</v>
      </c>
      <c r="IS46" s="159" t="s">
        <v>441</v>
      </c>
      <c r="IT46" s="208"/>
      <c r="IU46" s="178"/>
      <c r="IW46" s="161" t="s">
        <v>166</v>
      </c>
      <c r="IX46" s="207"/>
      <c r="IY46" s="158" t="s">
        <v>302</v>
      </c>
      <c r="IZ46" s="159" t="s">
        <v>496</v>
      </c>
      <c r="JA46" s="208"/>
      <c r="JB46" s="160" t="s">
        <v>255</v>
      </c>
      <c r="JC46" s="161" t="s">
        <v>166</v>
      </c>
      <c r="JD46" s="207"/>
    </row>
    <row r="47" spans="1:264" s="20" customFormat="1" ht="69" customHeight="1">
      <c r="A47" s="15" t="s">
        <v>12</v>
      </c>
      <c r="B47" s="85">
        <f t="shared" si="0"/>
        <v>15</v>
      </c>
      <c r="C47" s="16" t="s">
        <v>168</v>
      </c>
      <c r="D47" s="16" t="s">
        <v>42</v>
      </c>
      <c r="E47" s="102">
        <f t="shared" si="8"/>
        <v>6</v>
      </c>
      <c r="F47" s="74" t="s">
        <v>43</v>
      </c>
      <c r="G47" s="74" t="s">
        <v>13</v>
      </c>
      <c r="H47" s="74" t="s">
        <v>43</v>
      </c>
      <c r="I47" s="84">
        <f t="shared" si="1"/>
        <v>6</v>
      </c>
      <c r="J47" s="69" t="s">
        <v>14</v>
      </c>
      <c r="K47" s="69" t="s">
        <v>175</v>
      </c>
      <c r="L47" s="86">
        <f t="shared" si="9"/>
        <v>7</v>
      </c>
      <c r="M47" s="17" t="s">
        <v>15</v>
      </c>
      <c r="N47" s="17" t="s">
        <v>174</v>
      </c>
      <c r="O47" s="87">
        <f t="shared" si="2"/>
        <v>7</v>
      </c>
      <c r="P47" s="18" t="s">
        <v>16</v>
      </c>
      <c r="Q47" s="103">
        <f t="shared" si="3"/>
        <v>15</v>
      </c>
      <c r="R47" s="18" t="s">
        <v>17</v>
      </c>
      <c r="S47" s="88">
        <f t="shared" si="4"/>
        <v>2</v>
      </c>
      <c r="T47" s="65" t="s">
        <v>18</v>
      </c>
      <c r="U47" s="65" t="s">
        <v>172</v>
      </c>
      <c r="V47" s="104">
        <f t="shared" si="10"/>
        <v>7</v>
      </c>
      <c r="W47" s="258"/>
      <c r="X47" s="257"/>
      <c r="Y47" s="101">
        <v>44</v>
      </c>
      <c r="Z47" s="158" t="s">
        <v>297</v>
      </c>
      <c r="AB47" s="208"/>
      <c r="AC47" s="158" t="s">
        <v>297</v>
      </c>
      <c r="AD47" s="161" t="s">
        <v>166</v>
      </c>
      <c r="AE47" s="208"/>
      <c r="AF47" s="158" t="s">
        <v>297</v>
      </c>
      <c r="AG47" s="161"/>
      <c r="AH47" s="208"/>
      <c r="AI47" s="158" t="s">
        <v>297</v>
      </c>
      <c r="AJ47" s="161" t="s">
        <v>166</v>
      </c>
      <c r="AK47" s="208"/>
      <c r="AL47" s="158" t="s">
        <v>297</v>
      </c>
      <c r="AM47" s="161"/>
      <c r="AN47" s="161"/>
      <c r="AO47" s="208"/>
      <c r="AP47" s="164" t="s">
        <v>198</v>
      </c>
      <c r="AQ47" s="159" t="s">
        <v>399</v>
      </c>
      <c r="AR47" s="208"/>
      <c r="AS47" s="164" t="s">
        <v>198</v>
      </c>
      <c r="AT47" s="161" t="s">
        <v>166</v>
      </c>
      <c r="AU47" s="208"/>
      <c r="AV47" s="164" t="s">
        <v>198</v>
      </c>
      <c r="AX47" s="225"/>
      <c r="AY47" s="164" t="s">
        <v>198</v>
      </c>
      <c r="AZ47" s="161" t="s">
        <v>166</v>
      </c>
      <c r="BA47" s="208"/>
      <c r="BB47" s="164" t="s">
        <v>198</v>
      </c>
      <c r="BC47" s="161"/>
      <c r="BD47" s="161"/>
      <c r="BE47" s="207"/>
      <c r="BF47" s="164" t="s">
        <v>198</v>
      </c>
      <c r="BG47" s="161" t="s">
        <v>166</v>
      </c>
      <c r="BH47" s="208"/>
      <c r="BI47" s="164" t="s">
        <v>199</v>
      </c>
      <c r="BK47" s="208"/>
      <c r="BL47" s="161"/>
      <c r="BM47" s="161" t="s">
        <v>166</v>
      </c>
      <c r="BN47" s="208"/>
      <c r="BO47" s="159" t="s">
        <v>461</v>
      </c>
      <c r="BP47" s="161" t="s">
        <v>166</v>
      </c>
      <c r="BQ47" s="209"/>
      <c r="BR47" s="161" t="s">
        <v>166</v>
      </c>
      <c r="BS47" s="161"/>
      <c r="BT47" s="161"/>
      <c r="BU47" s="206"/>
      <c r="BV47" s="159" t="s">
        <v>409</v>
      </c>
      <c r="BW47" s="161" t="s">
        <v>166</v>
      </c>
      <c r="BX47" s="161"/>
      <c r="BY47" s="216"/>
      <c r="CD47" s="161" t="s">
        <v>166</v>
      </c>
      <c r="CE47" s="208"/>
      <c r="CF47" s="159" t="s">
        <v>449</v>
      </c>
      <c r="CG47" s="161" t="s">
        <v>166</v>
      </c>
      <c r="CH47" s="209"/>
      <c r="CI47" s="162"/>
      <c r="CJ47" s="161"/>
      <c r="CK47" s="250"/>
      <c r="CM47" s="165" t="s">
        <v>371</v>
      </c>
      <c r="CN47" s="161" t="s">
        <v>166</v>
      </c>
      <c r="CO47" s="161"/>
      <c r="CP47" s="216"/>
      <c r="CQ47" s="165" t="s">
        <v>371</v>
      </c>
      <c r="CR47" s="161" t="s">
        <v>166</v>
      </c>
      <c r="CS47" s="209"/>
      <c r="CT47" s="165" t="s">
        <v>371</v>
      </c>
      <c r="CU47" s="161"/>
      <c r="CV47" s="208"/>
      <c r="CW47" s="169"/>
      <c r="CX47" s="165" t="s">
        <v>371</v>
      </c>
      <c r="CY47" s="161" t="s">
        <v>166</v>
      </c>
      <c r="CZ47" s="161"/>
      <c r="DA47" s="209"/>
      <c r="DB47" s="165" t="s">
        <v>371</v>
      </c>
      <c r="DC47" s="161"/>
      <c r="DD47" s="226"/>
      <c r="DE47" s="159" t="s">
        <v>698</v>
      </c>
      <c r="DF47" s="161" t="s">
        <v>166</v>
      </c>
      <c r="DG47" s="225"/>
      <c r="DH47" s="161" t="s">
        <v>166</v>
      </c>
      <c r="DJ47" s="208"/>
      <c r="DK47" s="161"/>
      <c r="DL47" s="161"/>
      <c r="DM47" s="208"/>
      <c r="DN47" s="169"/>
      <c r="DO47" s="165" t="s">
        <v>216</v>
      </c>
      <c r="DP47" s="159" t="s">
        <v>417</v>
      </c>
      <c r="DQ47" s="208"/>
      <c r="DR47" s="159" t="s">
        <v>505</v>
      </c>
      <c r="DS47" s="161"/>
      <c r="DU47" s="165" t="s">
        <v>388</v>
      </c>
      <c r="DV47" s="161" t="s">
        <v>166</v>
      </c>
      <c r="DW47" s="209"/>
      <c r="DX47" s="165" t="s">
        <v>388</v>
      </c>
      <c r="DY47" s="161" t="s">
        <v>166</v>
      </c>
      <c r="DZ47" s="208"/>
      <c r="EA47" s="165" t="s">
        <v>388</v>
      </c>
      <c r="EB47" s="161"/>
      <c r="EC47" s="199"/>
      <c r="ED47" s="226"/>
      <c r="EE47" s="165" t="s">
        <v>388</v>
      </c>
      <c r="EF47" s="161" t="s">
        <v>166</v>
      </c>
      <c r="EG47" s="216"/>
      <c r="EH47" s="165" t="s">
        <v>388</v>
      </c>
      <c r="EI47" s="161"/>
      <c r="EJ47" s="225"/>
      <c r="EK47" s="165" t="s">
        <v>388</v>
      </c>
      <c r="EL47" s="161" t="s">
        <v>166</v>
      </c>
      <c r="EM47" s="209"/>
      <c r="EN47" s="205"/>
      <c r="EO47" s="165" t="s">
        <v>388</v>
      </c>
      <c r="EP47" s="161" t="s">
        <v>166</v>
      </c>
      <c r="EQ47" s="208"/>
      <c r="ER47" s="165" t="s">
        <v>686</v>
      </c>
      <c r="ES47" s="161"/>
      <c r="ET47" s="161"/>
      <c r="EU47" s="226"/>
      <c r="EV47" s="165" t="s">
        <v>686</v>
      </c>
      <c r="EW47" s="161" t="s">
        <v>166</v>
      </c>
      <c r="EX47" s="208"/>
      <c r="EZ47" s="161"/>
      <c r="FA47" s="209"/>
      <c r="FB47" s="196"/>
      <c r="FC47" s="161" t="s">
        <v>166</v>
      </c>
      <c r="FD47" s="161" t="s">
        <v>166</v>
      </c>
      <c r="FE47" s="208"/>
      <c r="FF47" s="161" t="s">
        <v>166</v>
      </c>
      <c r="FG47" s="161" t="s">
        <v>166</v>
      </c>
      <c r="FH47" s="206"/>
      <c r="FI47" s="161"/>
      <c r="FJ47" s="159" t="s">
        <v>476</v>
      </c>
      <c r="FK47" s="208"/>
      <c r="FL47" s="176"/>
      <c r="FM47" s="157" t="s">
        <v>458</v>
      </c>
      <c r="FO47" s="161"/>
      <c r="FP47" s="208"/>
      <c r="FQ47" s="161" t="s">
        <v>166</v>
      </c>
      <c r="FR47" s="161"/>
      <c r="FS47" s="209"/>
      <c r="FT47" s="160" t="s">
        <v>445</v>
      </c>
      <c r="FU47" s="161" t="s">
        <v>166</v>
      </c>
      <c r="FV47" s="161"/>
      <c r="FX47" s="196"/>
      <c r="FY47" s="160" t="s">
        <v>446</v>
      </c>
      <c r="FZ47" s="161" t="s">
        <v>166</v>
      </c>
      <c r="GA47" s="207"/>
      <c r="GB47" s="160" t="s">
        <v>446</v>
      </c>
      <c r="GC47" s="158" t="s">
        <v>725</v>
      </c>
      <c r="GD47" s="161"/>
      <c r="GE47" s="208"/>
      <c r="GF47" s="160" t="s">
        <v>446</v>
      </c>
      <c r="GG47" s="161" t="s">
        <v>166</v>
      </c>
      <c r="GH47" s="207"/>
      <c r="GI47" s="207"/>
      <c r="GJ47" s="160" t="s">
        <v>446</v>
      </c>
      <c r="GK47" s="161"/>
      <c r="GL47" s="217"/>
      <c r="GM47" s="161" t="s">
        <v>166</v>
      </c>
      <c r="GN47" s="161" t="s">
        <v>166</v>
      </c>
      <c r="GO47" s="206"/>
      <c r="GP47" s="205"/>
      <c r="GQ47" s="166" t="s">
        <v>330</v>
      </c>
      <c r="GR47" s="161" t="s">
        <v>166</v>
      </c>
      <c r="GS47" s="208"/>
      <c r="GT47" s="166" t="s">
        <v>330</v>
      </c>
      <c r="GU47" s="161"/>
      <c r="GV47" s="216"/>
      <c r="GW47" s="206"/>
      <c r="GX47" s="166" t="s">
        <v>330</v>
      </c>
      <c r="GY47" s="161" t="s">
        <v>166</v>
      </c>
      <c r="GZ47" s="212"/>
      <c r="HA47" s="166" t="s">
        <v>330</v>
      </c>
      <c r="HC47" s="208"/>
      <c r="HD47" s="166" t="s">
        <v>330</v>
      </c>
      <c r="HE47" s="159" t="s">
        <v>691</v>
      </c>
      <c r="HF47" s="161"/>
      <c r="HG47" s="208"/>
      <c r="HH47" s="166" t="s">
        <v>330</v>
      </c>
      <c r="HI47" s="161" t="s">
        <v>166</v>
      </c>
      <c r="HJ47" s="207"/>
      <c r="HK47" s="166" t="s">
        <v>331</v>
      </c>
      <c r="HL47" s="159" t="s">
        <v>490</v>
      </c>
      <c r="HM47" s="208"/>
      <c r="HN47" s="199"/>
      <c r="HO47" s="157" t="s">
        <v>457</v>
      </c>
      <c r="HP47" s="161" t="s">
        <v>166</v>
      </c>
      <c r="HQ47" s="207"/>
      <c r="HR47" s="161" t="s">
        <v>166</v>
      </c>
      <c r="HS47" s="159" t="s">
        <v>450</v>
      </c>
      <c r="HT47" s="208"/>
      <c r="HU47" s="159" t="s">
        <v>467</v>
      </c>
      <c r="HV47" s="161" t="s">
        <v>166</v>
      </c>
      <c r="HX47" s="163" t="s">
        <v>212</v>
      </c>
      <c r="HY47" s="161" t="s">
        <v>166</v>
      </c>
      <c r="HZ47" s="207"/>
      <c r="IA47" s="163" t="s">
        <v>212</v>
      </c>
      <c r="IB47" s="161"/>
      <c r="IC47" s="161"/>
      <c r="ID47" s="209"/>
      <c r="IE47" s="163" t="s">
        <v>212</v>
      </c>
      <c r="IF47" s="161" t="s">
        <v>166</v>
      </c>
      <c r="IG47" s="225"/>
      <c r="IH47" s="163" t="s">
        <v>212</v>
      </c>
      <c r="II47" s="161"/>
      <c r="IJ47" s="161"/>
      <c r="IK47" s="208"/>
      <c r="IL47" s="163" t="s">
        <v>212</v>
      </c>
      <c r="IM47" s="161" t="s">
        <v>166</v>
      </c>
      <c r="IN47" s="209"/>
      <c r="IO47" s="163" t="s">
        <v>212</v>
      </c>
      <c r="IP47" s="161" t="s">
        <v>166</v>
      </c>
      <c r="IQ47" s="226"/>
      <c r="IR47" s="163" t="s">
        <v>214</v>
      </c>
      <c r="IS47" s="159" t="s">
        <v>474</v>
      </c>
      <c r="IT47" s="208"/>
      <c r="IU47" s="173"/>
      <c r="IW47" s="159" t="s">
        <v>471</v>
      </c>
      <c r="IX47" s="207"/>
      <c r="IY47" s="160" t="s">
        <v>254</v>
      </c>
      <c r="IZ47" s="159" t="s">
        <v>496</v>
      </c>
      <c r="JA47" s="208"/>
      <c r="JB47" s="161" t="s">
        <v>166</v>
      </c>
      <c r="JC47" s="161" t="s">
        <v>166</v>
      </c>
      <c r="JD47" s="207"/>
    </row>
    <row r="48" spans="1:264" s="20" customFormat="1" ht="69" customHeight="1">
      <c r="A48" s="15" t="s">
        <v>12</v>
      </c>
      <c r="B48" s="85">
        <f t="shared" si="0"/>
        <v>15</v>
      </c>
      <c r="C48" s="16" t="s">
        <v>168</v>
      </c>
      <c r="D48" s="16" t="s">
        <v>42</v>
      </c>
      <c r="E48" s="102">
        <f t="shared" si="8"/>
        <v>6</v>
      </c>
      <c r="F48" s="74" t="s">
        <v>43</v>
      </c>
      <c r="G48" s="74" t="s">
        <v>13</v>
      </c>
      <c r="H48" s="74" t="s">
        <v>43</v>
      </c>
      <c r="I48" s="84">
        <f t="shared" si="1"/>
        <v>6</v>
      </c>
      <c r="J48" s="69" t="s">
        <v>14</v>
      </c>
      <c r="K48" s="69" t="s">
        <v>175</v>
      </c>
      <c r="L48" s="86">
        <f t="shared" si="9"/>
        <v>7</v>
      </c>
      <c r="M48" s="17" t="s">
        <v>15</v>
      </c>
      <c r="N48" s="17" t="s">
        <v>174</v>
      </c>
      <c r="O48" s="87">
        <f t="shared" si="2"/>
        <v>7</v>
      </c>
      <c r="P48" s="18" t="s">
        <v>16</v>
      </c>
      <c r="Q48" s="103">
        <f t="shared" si="3"/>
        <v>15</v>
      </c>
      <c r="R48" s="18" t="s">
        <v>17</v>
      </c>
      <c r="S48" s="88">
        <f t="shared" si="4"/>
        <v>2</v>
      </c>
      <c r="T48" s="65" t="s">
        <v>18</v>
      </c>
      <c r="U48" s="65" t="s">
        <v>172</v>
      </c>
      <c r="V48" s="104">
        <f t="shared" si="10"/>
        <v>7</v>
      </c>
      <c r="W48" s="258"/>
      <c r="X48" s="257"/>
      <c r="Y48" s="101">
        <v>45</v>
      </c>
      <c r="Z48" s="161" t="s">
        <v>166</v>
      </c>
      <c r="AB48" s="208"/>
      <c r="AC48" s="161" t="s">
        <v>166</v>
      </c>
      <c r="AD48" s="161" t="s">
        <v>166</v>
      </c>
      <c r="AE48" s="208"/>
      <c r="AF48" s="158" t="s">
        <v>724</v>
      </c>
      <c r="AG48" s="161"/>
      <c r="AH48" s="208"/>
      <c r="AI48" s="160" t="s">
        <v>235</v>
      </c>
      <c r="AJ48" s="161" t="s">
        <v>166</v>
      </c>
      <c r="AK48" s="208"/>
      <c r="AL48" s="160" t="s">
        <v>236</v>
      </c>
      <c r="AM48" s="161"/>
      <c r="AN48" s="161"/>
      <c r="AO48" s="208"/>
      <c r="AQ48" s="159" t="s">
        <v>399</v>
      </c>
      <c r="AR48" s="208"/>
      <c r="AS48" s="160" t="s">
        <v>236</v>
      </c>
      <c r="AT48" s="161" t="s">
        <v>166</v>
      </c>
      <c r="AU48" s="208"/>
      <c r="AX48" s="225"/>
      <c r="AY48" s="160" t="s">
        <v>236</v>
      </c>
      <c r="AZ48" s="161" t="s">
        <v>166</v>
      </c>
      <c r="BA48" s="208"/>
      <c r="BB48" s="165" t="s">
        <v>377</v>
      </c>
      <c r="BC48" s="161"/>
      <c r="BD48" s="161"/>
      <c r="BE48" s="207"/>
      <c r="BF48" s="165" t="s">
        <v>377</v>
      </c>
      <c r="BG48" s="161" t="s">
        <v>166</v>
      </c>
      <c r="BH48" s="208"/>
      <c r="BI48" s="165" t="s">
        <v>377</v>
      </c>
      <c r="BK48" s="208"/>
      <c r="BL48" s="165" t="s">
        <v>377</v>
      </c>
      <c r="BM48" s="159" t="s">
        <v>465</v>
      </c>
      <c r="BN48" s="208"/>
      <c r="BO48" s="165" t="s">
        <v>377</v>
      </c>
      <c r="BP48" s="161" t="s">
        <v>166</v>
      </c>
      <c r="BQ48" s="209"/>
      <c r="BR48" s="163" t="s">
        <v>443</v>
      </c>
      <c r="BS48" s="161"/>
      <c r="BT48" s="161"/>
      <c r="BU48" s="206"/>
      <c r="BV48" s="163" t="s">
        <v>443</v>
      </c>
      <c r="BW48" s="161" t="s">
        <v>166</v>
      </c>
      <c r="BX48" s="161"/>
      <c r="BY48" s="216"/>
      <c r="BZ48" s="163" t="s">
        <v>208</v>
      </c>
      <c r="CC48" s="163" t="s">
        <v>443</v>
      </c>
      <c r="CD48" s="159" t="s">
        <v>691</v>
      </c>
      <c r="CE48" s="208"/>
      <c r="CF48" s="163" t="s">
        <v>208</v>
      </c>
      <c r="CG48" s="161" t="s">
        <v>166</v>
      </c>
      <c r="CH48" s="209"/>
      <c r="CI48" s="163" t="s">
        <v>443</v>
      </c>
      <c r="CJ48" s="161"/>
      <c r="CK48" s="250"/>
      <c r="CM48" s="163" t="s">
        <v>444</v>
      </c>
      <c r="CN48" s="161" t="s">
        <v>166</v>
      </c>
      <c r="CO48" s="161"/>
      <c r="CP48" s="216"/>
      <c r="CR48" s="161" t="s">
        <v>166</v>
      </c>
      <c r="CS48" s="209"/>
      <c r="CT48" s="159" t="s">
        <v>449</v>
      </c>
      <c r="CU48" s="161"/>
      <c r="CV48" s="208"/>
      <c r="CW48" s="169"/>
      <c r="CX48" s="166" t="s">
        <v>309</v>
      </c>
      <c r="CY48" s="161" t="s">
        <v>166</v>
      </c>
      <c r="CZ48" s="161"/>
      <c r="DA48" s="209"/>
      <c r="DB48" s="166" t="s">
        <v>309</v>
      </c>
      <c r="DC48" s="161"/>
      <c r="DD48" s="226"/>
      <c r="DE48" s="166" t="s">
        <v>309</v>
      </c>
      <c r="DF48" s="161" t="s">
        <v>166</v>
      </c>
      <c r="DG48" s="225"/>
      <c r="DH48" s="166" t="s">
        <v>309</v>
      </c>
      <c r="DI48" s="161" t="s">
        <v>166</v>
      </c>
      <c r="DJ48" s="208"/>
      <c r="DK48" s="166" t="s">
        <v>309</v>
      </c>
      <c r="DL48" s="161"/>
      <c r="DM48" s="208"/>
      <c r="DN48" s="169"/>
      <c r="DO48" s="166" t="s">
        <v>309</v>
      </c>
      <c r="DP48" s="161" t="s">
        <v>166</v>
      </c>
      <c r="DQ48" s="208"/>
      <c r="DR48" s="166" t="s">
        <v>310</v>
      </c>
      <c r="DS48" s="161"/>
      <c r="DU48" s="159" t="s">
        <v>409</v>
      </c>
      <c r="DV48" s="161" t="s">
        <v>166</v>
      </c>
      <c r="DW48" s="209"/>
      <c r="DX48" s="159" t="s">
        <v>470</v>
      </c>
      <c r="DY48" s="161" t="s">
        <v>166</v>
      </c>
      <c r="DZ48" s="208"/>
      <c r="EA48" s="161"/>
      <c r="EB48" s="161"/>
      <c r="EC48" s="199"/>
      <c r="ED48" s="226"/>
      <c r="EE48" s="164" t="s">
        <v>438</v>
      </c>
      <c r="EF48" s="161" t="s">
        <v>166</v>
      </c>
      <c r="EG48" s="216"/>
      <c r="EH48" s="164" t="s">
        <v>438</v>
      </c>
      <c r="EI48" s="161"/>
      <c r="EJ48" s="225"/>
      <c r="EK48" s="164" t="s">
        <v>438</v>
      </c>
      <c r="EL48" s="161" t="s">
        <v>166</v>
      </c>
      <c r="EM48" s="209"/>
      <c r="EN48" s="205"/>
      <c r="EO48" s="160" t="s">
        <v>236</v>
      </c>
      <c r="EP48" s="161" t="s">
        <v>166</v>
      </c>
      <c r="EQ48" s="208"/>
      <c r="ER48" s="164" t="s">
        <v>438</v>
      </c>
      <c r="ES48" s="161"/>
      <c r="ET48" s="161"/>
      <c r="EU48" s="226"/>
      <c r="EV48" s="164" t="s">
        <v>438</v>
      </c>
      <c r="EW48" s="161" t="s">
        <v>166</v>
      </c>
      <c r="EX48" s="208"/>
      <c r="EY48" s="164" t="s">
        <v>439</v>
      </c>
      <c r="EZ48" s="161"/>
      <c r="FA48" s="209"/>
      <c r="FB48" s="196"/>
      <c r="FC48" s="157" t="s">
        <v>457</v>
      </c>
      <c r="FD48" s="161" t="s">
        <v>166</v>
      </c>
      <c r="FE48" s="208"/>
      <c r="FF48" s="161" t="s">
        <v>166</v>
      </c>
      <c r="FG48" s="161" t="s">
        <v>166</v>
      </c>
      <c r="FH48" s="206"/>
      <c r="FI48" s="161"/>
      <c r="FJ48" s="159" t="s">
        <v>475</v>
      </c>
      <c r="FK48" s="208"/>
      <c r="FL48" s="178"/>
      <c r="FM48" s="164" t="s">
        <v>438</v>
      </c>
      <c r="FN48" s="159" t="s">
        <v>397</v>
      </c>
      <c r="FO48" s="159" t="s">
        <v>417</v>
      </c>
      <c r="FP48" s="208"/>
      <c r="FQ48" s="161" t="s">
        <v>166</v>
      </c>
      <c r="FR48" s="161"/>
      <c r="FS48" s="209"/>
      <c r="FT48" s="161" t="s">
        <v>166</v>
      </c>
      <c r="FU48" s="161" t="s">
        <v>166</v>
      </c>
      <c r="FV48" s="161"/>
      <c r="FX48" s="196"/>
      <c r="FY48" s="159" t="s">
        <v>460</v>
      </c>
      <c r="FZ48" s="161" t="s">
        <v>166</v>
      </c>
      <c r="GA48" s="207"/>
      <c r="GB48" s="161"/>
      <c r="GD48" s="161"/>
      <c r="GE48" s="208"/>
      <c r="GG48" s="161" t="s">
        <v>166</v>
      </c>
      <c r="GH48" s="207"/>
      <c r="GI48" s="207"/>
      <c r="GJ48" s="161" t="s">
        <v>166</v>
      </c>
      <c r="GK48" s="161"/>
      <c r="GL48" s="217"/>
      <c r="GM48" s="165" t="s">
        <v>390</v>
      </c>
      <c r="GN48" s="161" t="s">
        <v>166</v>
      </c>
      <c r="GO48" s="206"/>
      <c r="GP48" s="205"/>
      <c r="GQ48" s="165" t="s">
        <v>390</v>
      </c>
      <c r="GR48" s="161" t="s">
        <v>166</v>
      </c>
      <c r="GS48" s="208"/>
      <c r="GT48" s="165" t="s">
        <v>390</v>
      </c>
      <c r="GU48" s="161"/>
      <c r="GV48" s="216"/>
      <c r="GW48" s="206"/>
      <c r="GX48" s="165" t="s">
        <v>216</v>
      </c>
      <c r="GY48" s="161" t="s">
        <v>166</v>
      </c>
      <c r="GZ48" s="212"/>
      <c r="HA48" s="165" t="s">
        <v>390</v>
      </c>
      <c r="HB48" s="161"/>
      <c r="HC48" s="208"/>
      <c r="HD48" s="165" t="s">
        <v>390</v>
      </c>
      <c r="HE48" s="159" t="s">
        <v>471</v>
      </c>
      <c r="HF48" s="161"/>
      <c r="HG48" s="208"/>
      <c r="HH48" s="165" t="s">
        <v>390</v>
      </c>
      <c r="HI48" s="161" t="s">
        <v>166</v>
      </c>
      <c r="HJ48" s="207"/>
      <c r="HK48" s="165" t="s">
        <v>390</v>
      </c>
      <c r="HL48" s="159" t="s">
        <v>474</v>
      </c>
      <c r="HM48" s="208"/>
      <c r="HN48" s="199"/>
      <c r="HO48" s="165" t="s">
        <v>687</v>
      </c>
      <c r="HP48" s="161" t="s">
        <v>166</v>
      </c>
      <c r="HQ48" s="207"/>
      <c r="HR48" s="165" t="s">
        <v>687</v>
      </c>
      <c r="HS48" s="159" t="s">
        <v>450</v>
      </c>
      <c r="HT48" s="208"/>
      <c r="HU48" s="158" t="s">
        <v>287</v>
      </c>
      <c r="HV48" s="161" t="s">
        <v>166</v>
      </c>
      <c r="HX48" s="158" t="s">
        <v>287</v>
      </c>
      <c r="HY48" s="161" t="s">
        <v>166</v>
      </c>
      <c r="HZ48" s="207"/>
      <c r="IA48" s="158" t="s">
        <v>287</v>
      </c>
      <c r="IB48" s="161"/>
      <c r="IC48" s="161"/>
      <c r="ID48" s="209"/>
      <c r="IE48" s="158" t="s">
        <v>287</v>
      </c>
      <c r="IF48" s="161" t="s">
        <v>166</v>
      </c>
      <c r="IG48" s="225"/>
      <c r="IH48" s="158" t="s">
        <v>287</v>
      </c>
      <c r="II48" s="159" t="s">
        <v>491</v>
      </c>
      <c r="IJ48" s="161"/>
      <c r="IK48" s="208"/>
      <c r="IL48" s="161" t="s">
        <v>166</v>
      </c>
      <c r="IM48" s="161" t="s">
        <v>166</v>
      </c>
      <c r="IN48" s="209"/>
      <c r="IO48" s="161" t="s">
        <v>166</v>
      </c>
      <c r="IP48" s="161" t="s">
        <v>166</v>
      </c>
      <c r="IQ48" s="226"/>
      <c r="IR48" s="157" t="s">
        <v>616</v>
      </c>
      <c r="IT48" s="208"/>
      <c r="IU48" s="173"/>
      <c r="IV48" s="160" t="s">
        <v>252</v>
      </c>
      <c r="IW48" s="162"/>
      <c r="IX48" s="207"/>
      <c r="IZ48" s="159" t="s">
        <v>496</v>
      </c>
      <c r="JA48" s="208"/>
      <c r="JB48" s="161" t="s">
        <v>166</v>
      </c>
      <c r="JC48" s="161" t="s">
        <v>166</v>
      </c>
      <c r="JD48" s="207"/>
    </row>
    <row r="49" spans="1:264" s="20" customFormat="1" ht="69" customHeight="1">
      <c r="A49" s="15" t="s">
        <v>12</v>
      </c>
      <c r="B49" s="85">
        <f>COUNTIF(AA49:JD49,"ch wew *")</f>
        <v>15</v>
      </c>
      <c r="C49" s="16" t="s">
        <v>168</v>
      </c>
      <c r="D49" s="16" t="s">
        <v>42</v>
      </c>
      <c r="E49" s="102">
        <f t="shared" si="8"/>
        <v>6</v>
      </c>
      <c r="F49" s="74" t="s">
        <v>43</v>
      </c>
      <c r="G49" s="74" t="s">
        <v>13</v>
      </c>
      <c r="H49" s="74" t="s">
        <v>43</v>
      </c>
      <c r="I49" s="84">
        <f>COUNTIF(AA49:JD49,"chir*")</f>
        <v>6</v>
      </c>
      <c r="J49" s="69" t="s">
        <v>14</v>
      </c>
      <c r="K49" s="69" t="s">
        <v>175</v>
      </c>
      <c r="L49" s="86">
        <f>COUNTIF(AA49:JD49,"gin i poł*")</f>
        <v>7</v>
      </c>
      <c r="M49" s="17" t="s">
        <v>15</v>
      </c>
      <c r="N49" s="17" t="s">
        <v>174</v>
      </c>
      <c r="O49" s="87">
        <f>COUNTIF(AA49:JD49,"psych*")</f>
        <v>7</v>
      </c>
      <c r="P49" s="18" t="s">
        <v>16</v>
      </c>
      <c r="Q49" s="103">
        <f t="shared" si="3"/>
        <v>15</v>
      </c>
      <c r="R49" s="18" t="s">
        <v>17</v>
      </c>
      <c r="S49" s="88">
        <f t="shared" si="4"/>
        <v>2</v>
      </c>
      <c r="T49" s="65" t="s">
        <v>18</v>
      </c>
      <c r="U49" s="65" t="s">
        <v>172</v>
      </c>
      <c r="V49" s="104">
        <f>COUNTIF(AA49:JD49,"med. Rodz*")</f>
        <v>7</v>
      </c>
      <c r="W49" s="258"/>
      <c r="X49" s="257"/>
      <c r="Y49" s="101">
        <v>46</v>
      </c>
      <c r="AB49" s="208"/>
      <c r="AD49" s="161" t="s">
        <v>166</v>
      </c>
      <c r="AE49" s="208"/>
      <c r="AF49" s="158" t="s">
        <v>724</v>
      </c>
      <c r="AG49" s="161"/>
      <c r="AH49" s="208"/>
      <c r="AI49" s="158" t="s">
        <v>300</v>
      </c>
      <c r="AJ49" s="161" t="s">
        <v>166</v>
      </c>
      <c r="AK49" s="208"/>
      <c r="AL49" s="158" t="s">
        <v>300</v>
      </c>
      <c r="AM49" s="161"/>
      <c r="AN49" s="161"/>
      <c r="AO49" s="208"/>
      <c r="AP49" s="158" t="s">
        <v>300</v>
      </c>
      <c r="AR49" s="208"/>
      <c r="AS49" s="158" t="s">
        <v>300</v>
      </c>
      <c r="AT49" s="161" t="s">
        <v>166</v>
      </c>
      <c r="AU49" s="208"/>
      <c r="AV49" s="158" t="s">
        <v>300</v>
      </c>
      <c r="AW49" s="161"/>
      <c r="AX49" s="225"/>
      <c r="AY49" s="161" t="s">
        <v>166</v>
      </c>
      <c r="AZ49" s="161" t="s">
        <v>166</v>
      </c>
      <c r="BA49" s="208"/>
      <c r="BB49" s="161" t="s">
        <v>166</v>
      </c>
      <c r="BC49" s="161"/>
      <c r="BD49" s="161"/>
      <c r="BE49" s="207"/>
      <c r="BF49" s="157" t="s">
        <v>458</v>
      </c>
      <c r="BG49" s="161" t="s">
        <v>166</v>
      </c>
      <c r="BH49" s="208"/>
      <c r="BI49" s="181"/>
      <c r="BK49" s="208"/>
      <c r="BL49" s="160" t="s">
        <v>279</v>
      </c>
      <c r="BM49" s="159" t="s">
        <v>690</v>
      </c>
      <c r="BN49" s="208"/>
      <c r="BO49" s="159" t="s">
        <v>461</v>
      </c>
      <c r="BP49" s="161" t="s">
        <v>166</v>
      </c>
      <c r="BQ49" s="209"/>
      <c r="BR49" s="160" t="s">
        <v>278</v>
      </c>
      <c r="BS49" s="161"/>
      <c r="BT49" s="161"/>
      <c r="BU49" s="206"/>
      <c r="BV49" s="160" t="s">
        <v>278</v>
      </c>
      <c r="BW49" s="161" t="s">
        <v>166</v>
      </c>
      <c r="BX49" s="161"/>
      <c r="BY49" s="216"/>
      <c r="BZ49" s="160" t="s">
        <v>278</v>
      </c>
      <c r="CA49" s="161" t="s">
        <v>166</v>
      </c>
      <c r="CC49" s="160" t="s">
        <v>278</v>
      </c>
      <c r="CD49" s="161" t="s">
        <v>166</v>
      </c>
      <c r="CE49" s="208"/>
      <c r="CF49" s="164" t="s">
        <v>185</v>
      </c>
      <c r="CG49" s="161" t="s">
        <v>166</v>
      </c>
      <c r="CH49" s="209"/>
      <c r="CI49" s="164" t="s">
        <v>185</v>
      </c>
      <c r="CJ49" s="161"/>
      <c r="CK49" s="250"/>
      <c r="CM49" s="164" t="s">
        <v>185</v>
      </c>
      <c r="CN49" s="161" t="s">
        <v>166</v>
      </c>
      <c r="CO49" s="161"/>
      <c r="CP49" s="216"/>
      <c r="CQ49" s="164" t="s">
        <v>186</v>
      </c>
      <c r="CR49" s="161" t="s">
        <v>166</v>
      </c>
      <c r="CS49" s="209"/>
      <c r="CT49" s="164" t="s">
        <v>176</v>
      </c>
      <c r="CU49" s="161"/>
      <c r="CV49" s="208"/>
      <c r="CW49" s="169"/>
      <c r="CX49" s="164" t="s">
        <v>176</v>
      </c>
      <c r="CY49" s="161" t="s">
        <v>166</v>
      </c>
      <c r="CZ49" s="161"/>
      <c r="DA49" s="209"/>
      <c r="DB49" s="164" t="s">
        <v>176</v>
      </c>
      <c r="DC49" s="161"/>
      <c r="DD49" s="226"/>
      <c r="DE49" s="159" t="s">
        <v>697</v>
      </c>
      <c r="DF49" s="161" t="s">
        <v>166</v>
      </c>
      <c r="DG49" s="225"/>
      <c r="DH49" s="159" t="s">
        <v>409</v>
      </c>
      <c r="DI49" s="161" t="s">
        <v>166</v>
      </c>
      <c r="DJ49" s="208"/>
      <c r="DK49" s="161"/>
      <c r="DL49" s="161"/>
      <c r="DM49" s="208"/>
      <c r="DN49" s="169"/>
      <c r="DO49" s="165" t="s">
        <v>216</v>
      </c>
      <c r="DQ49" s="208"/>
      <c r="DR49" s="159" t="s">
        <v>504</v>
      </c>
      <c r="DS49" s="161"/>
      <c r="DU49" s="166" t="s">
        <v>316</v>
      </c>
      <c r="DV49" s="161" t="s">
        <v>166</v>
      </c>
      <c r="DW49" s="209"/>
      <c r="DX49" s="166" t="s">
        <v>316</v>
      </c>
      <c r="DY49" s="161" t="s">
        <v>166</v>
      </c>
      <c r="DZ49" s="208"/>
      <c r="EA49" s="166" t="s">
        <v>316</v>
      </c>
      <c r="EB49" s="161"/>
      <c r="EC49" s="199"/>
      <c r="ED49" s="226"/>
      <c r="EE49" s="166" t="s">
        <v>316</v>
      </c>
      <c r="EF49" s="161" t="s">
        <v>166</v>
      </c>
      <c r="EG49" s="216"/>
      <c r="EH49" s="166" t="s">
        <v>316</v>
      </c>
      <c r="EI49" s="161"/>
      <c r="EJ49" s="225"/>
      <c r="EK49" s="166" t="s">
        <v>316</v>
      </c>
      <c r="EL49" s="161" t="s">
        <v>166</v>
      </c>
      <c r="EM49" s="209"/>
      <c r="EN49" s="205"/>
      <c r="EO49" s="166" t="s">
        <v>317</v>
      </c>
      <c r="EP49" s="161" t="s">
        <v>166</v>
      </c>
      <c r="EQ49" s="208"/>
      <c r="ER49" s="163" t="s">
        <v>212</v>
      </c>
      <c r="ES49" s="161"/>
      <c r="ET49" s="161"/>
      <c r="EU49" s="226"/>
      <c r="EV49" s="163" t="s">
        <v>212</v>
      </c>
      <c r="EW49" s="159" t="s">
        <v>417</v>
      </c>
      <c r="EX49" s="208"/>
      <c r="EY49" s="163" t="s">
        <v>212</v>
      </c>
      <c r="EZ49" s="161"/>
      <c r="FA49" s="209"/>
      <c r="FB49" s="196"/>
      <c r="FC49" s="163" t="s">
        <v>212</v>
      </c>
      <c r="FD49" s="161" t="s">
        <v>166</v>
      </c>
      <c r="FE49" s="208"/>
      <c r="FF49" s="163" t="s">
        <v>212</v>
      </c>
      <c r="FG49" s="161" t="s">
        <v>166</v>
      </c>
      <c r="FH49" s="206"/>
      <c r="FI49" s="163" t="s">
        <v>212</v>
      </c>
      <c r="FJ49" s="159" t="s">
        <v>475</v>
      </c>
      <c r="FK49" s="208"/>
      <c r="FL49" s="173"/>
      <c r="FM49" s="163" t="s">
        <v>213</v>
      </c>
      <c r="FN49" s="161" t="s">
        <v>166</v>
      </c>
      <c r="FP49" s="208"/>
      <c r="FQ49" s="167"/>
      <c r="FR49" s="167"/>
      <c r="FS49" s="209"/>
      <c r="FU49" s="161" t="s">
        <v>166</v>
      </c>
      <c r="FV49" s="161"/>
      <c r="FX49" s="196"/>
      <c r="FY49" s="167"/>
      <c r="FZ49" s="161" t="s">
        <v>166</v>
      </c>
      <c r="GA49" s="207"/>
      <c r="GB49" s="167"/>
      <c r="GD49" s="161" t="s">
        <v>166</v>
      </c>
      <c r="GE49" s="208"/>
      <c r="GF49" s="161" t="s">
        <v>166</v>
      </c>
      <c r="GG49" s="161" t="s">
        <v>166</v>
      </c>
      <c r="GH49" s="207"/>
      <c r="GI49" s="207"/>
      <c r="GJ49" s="165" t="s">
        <v>381</v>
      </c>
      <c r="GK49" s="161"/>
      <c r="GL49" s="217"/>
      <c r="GM49" s="165" t="s">
        <v>381</v>
      </c>
      <c r="GN49" s="161" t="s">
        <v>166</v>
      </c>
      <c r="GO49" s="206"/>
      <c r="GP49" s="205"/>
      <c r="GQ49" s="165" t="s">
        <v>381</v>
      </c>
      <c r="GR49" s="161" t="s">
        <v>166</v>
      </c>
      <c r="GS49" s="208"/>
      <c r="GT49" s="165" t="s">
        <v>381</v>
      </c>
      <c r="GU49" s="161"/>
      <c r="GV49" s="216"/>
      <c r="GW49" s="206"/>
      <c r="GX49" s="165" t="s">
        <v>381</v>
      </c>
      <c r="GY49" s="161" t="s">
        <v>166</v>
      </c>
      <c r="GZ49" s="212"/>
      <c r="HA49" s="161"/>
      <c r="HC49" s="208"/>
      <c r="HD49" s="159" t="s">
        <v>578</v>
      </c>
      <c r="HE49" s="159" t="s">
        <v>473</v>
      </c>
      <c r="HF49" s="159" t="s">
        <v>472</v>
      </c>
      <c r="HG49" s="208"/>
      <c r="HH49" s="161" t="s">
        <v>166</v>
      </c>
      <c r="HI49" s="161" t="s">
        <v>166</v>
      </c>
      <c r="HJ49" s="207"/>
      <c r="HK49" s="157" t="s">
        <v>457</v>
      </c>
      <c r="HL49" s="159" t="s">
        <v>416</v>
      </c>
      <c r="HM49" s="208"/>
      <c r="HN49" s="199"/>
      <c r="HO49" s="161" t="s">
        <v>166</v>
      </c>
      <c r="HQ49" s="207"/>
      <c r="HR49" s="159" t="s">
        <v>470</v>
      </c>
      <c r="HS49" s="159" t="s">
        <v>450</v>
      </c>
      <c r="HT49" s="208"/>
      <c r="HV49" s="161" t="s">
        <v>166</v>
      </c>
      <c r="HX49" s="165" t="s">
        <v>388</v>
      </c>
      <c r="HY49" s="161" t="s">
        <v>166</v>
      </c>
      <c r="HZ49" s="207"/>
      <c r="IA49" s="165" t="s">
        <v>388</v>
      </c>
      <c r="IB49" s="161"/>
      <c r="IC49" s="161"/>
      <c r="ID49" s="209"/>
      <c r="IE49" s="165" t="s">
        <v>388</v>
      </c>
      <c r="IF49" s="161" t="s">
        <v>166</v>
      </c>
      <c r="IG49" s="225"/>
      <c r="IH49" s="165" t="s">
        <v>388</v>
      </c>
      <c r="II49" s="159" t="s">
        <v>491</v>
      </c>
      <c r="IJ49" s="161"/>
      <c r="IK49" s="208"/>
      <c r="IL49" s="160" t="s">
        <v>251</v>
      </c>
      <c r="IM49" s="161" t="s">
        <v>166</v>
      </c>
      <c r="IN49" s="209"/>
      <c r="IO49" s="165" t="s">
        <v>388</v>
      </c>
      <c r="IP49" s="161" t="s">
        <v>166</v>
      </c>
      <c r="IQ49" s="226"/>
      <c r="IR49" s="165" t="s">
        <v>388</v>
      </c>
      <c r="IT49" s="208"/>
      <c r="IU49" s="173"/>
      <c r="IV49" s="165" t="s">
        <v>388</v>
      </c>
      <c r="IW49" s="161" t="s">
        <v>166</v>
      </c>
      <c r="IX49" s="207"/>
      <c r="IY49" s="165" t="s">
        <v>686</v>
      </c>
      <c r="IZ49" s="159" t="s">
        <v>496</v>
      </c>
      <c r="JA49" s="208"/>
      <c r="JB49" s="165" t="s">
        <v>686</v>
      </c>
      <c r="JC49" s="161" t="s">
        <v>166</v>
      </c>
      <c r="JD49" s="207"/>
    </row>
    <row r="50" spans="1:264" s="20" customFormat="1" ht="69" customHeight="1">
      <c r="A50" s="15" t="s">
        <v>12</v>
      </c>
      <c r="B50" s="85">
        <f>COUNTIF(Z50:JD50,"ch wew *")</f>
        <v>15</v>
      </c>
      <c r="C50" s="16" t="s">
        <v>168</v>
      </c>
      <c r="D50" s="16" t="s">
        <v>42</v>
      </c>
      <c r="E50" s="102">
        <f>COUNTIF(Z50:JD50,"ped*")</f>
        <v>6</v>
      </c>
      <c r="F50" s="74" t="s">
        <v>43</v>
      </c>
      <c r="G50" s="74" t="s">
        <v>13</v>
      </c>
      <c r="H50" s="74" t="s">
        <v>43</v>
      </c>
      <c r="I50" s="84">
        <f>COUNTIF(Z50:JD50,"chir*")</f>
        <v>6</v>
      </c>
      <c r="J50" s="69" t="s">
        <v>14</v>
      </c>
      <c r="K50" s="69" t="s">
        <v>175</v>
      </c>
      <c r="L50" s="86">
        <f>COUNTIF(Z50:JD50,"gin i poł*")</f>
        <v>7</v>
      </c>
      <c r="M50" s="17" t="s">
        <v>15</v>
      </c>
      <c r="N50" s="17" t="s">
        <v>174</v>
      </c>
      <c r="O50" s="87">
        <f>COUNTIF(Z50:JD50,"psych*")</f>
        <v>7</v>
      </c>
      <c r="P50" s="18" t="s">
        <v>16</v>
      </c>
      <c r="Q50" s="103">
        <f t="shared" si="3"/>
        <v>15</v>
      </c>
      <c r="R50" s="18" t="s">
        <v>17</v>
      </c>
      <c r="S50" s="88">
        <f t="shared" si="4"/>
        <v>2</v>
      </c>
      <c r="T50" s="65" t="s">
        <v>18</v>
      </c>
      <c r="U50" s="65" t="s">
        <v>172</v>
      </c>
      <c r="V50" s="104">
        <f>COUNTIF(Z50:JD50,"med. Rodz*")</f>
        <v>7</v>
      </c>
      <c r="W50" s="258"/>
      <c r="X50" s="257"/>
      <c r="Y50" s="101">
        <v>47</v>
      </c>
      <c r="Z50" s="161" t="s">
        <v>166</v>
      </c>
      <c r="AB50" s="208"/>
      <c r="AC50" s="161" t="s">
        <v>166</v>
      </c>
      <c r="AD50" s="161" t="s">
        <v>166</v>
      </c>
      <c r="AE50" s="208"/>
      <c r="AF50" s="158" t="s">
        <v>724</v>
      </c>
      <c r="AG50" s="161"/>
      <c r="AH50" s="208"/>
      <c r="AI50" s="159" t="s">
        <v>460</v>
      </c>
      <c r="AJ50" s="161" t="s">
        <v>166</v>
      </c>
      <c r="AK50" s="208"/>
      <c r="AL50" s="159" t="s">
        <v>470</v>
      </c>
      <c r="AM50" s="161"/>
      <c r="AN50" s="161"/>
      <c r="AO50" s="208"/>
      <c r="AP50" s="158" t="s">
        <v>303</v>
      </c>
      <c r="AQ50" s="159" t="s">
        <v>503</v>
      </c>
      <c r="AR50" s="208"/>
      <c r="AS50" s="158" t="s">
        <v>303</v>
      </c>
      <c r="AT50" s="161" t="s">
        <v>166</v>
      </c>
      <c r="AU50" s="208"/>
      <c r="AV50" s="158" t="s">
        <v>303</v>
      </c>
      <c r="AW50" s="161"/>
      <c r="AX50" s="225"/>
      <c r="AY50" s="158" t="s">
        <v>303</v>
      </c>
      <c r="AZ50" s="161" t="s">
        <v>166</v>
      </c>
      <c r="BA50" s="208"/>
      <c r="BB50" s="158" t="s">
        <v>303</v>
      </c>
      <c r="BC50" s="161"/>
      <c r="BD50" s="161"/>
      <c r="BE50" s="207"/>
      <c r="BF50" s="159" t="s">
        <v>409</v>
      </c>
      <c r="BG50" s="161" t="s">
        <v>166</v>
      </c>
      <c r="BH50" s="208"/>
      <c r="BI50" s="181"/>
      <c r="BK50" s="208"/>
      <c r="BL50" s="167"/>
      <c r="BM50" s="159" t="s">
        <v>690</v>
      </c>
      <c r="BN50" s="208"/>
      <c r="BP50" s="161" t="s">
        <v>166</v>
      </c>
      <c r="BQ50" s="209"/>
      <c r="BR50" s="164" t="s">
        <v>195</v>
      </c>
      <c r="BS50" s="161"/>
      <c r="BT50" s="161"/>
      <c r="BU50" s="206"/>
      <c r="BV50" s="164" t="s">
        <v>195</v>
      </c>
      <c r="BW50" s="161" t="s">
        <v>166</v>
      </c>
      <c r="BX50" s="161"/>
      <c r="BY50" s="216"/>
      <c r="BZ50" s="164" t="s">
        <v>195</v>
      </c>
      <c r="CA50" s="161" t="s">
        <v>166</v>
      </c>
      <c r="CC50" s="164" t="s">
        <v>195</v>
      </c>
      <c r="CD50" s="161" t="s">
        <v>166</v>
      </c>
      <c r="CE50" s="208"/>
      <c r="CF50" s="164" t="s">
        <v>195</v>
      </c>
      <c r="CG50" s="161" t="s">
        <v>166</v>
      </c>
      <c r="CH50" s="209"/>
      <c r="CI50" s="164" t="s">
        <v>195</v>
      </c>
      <c r="CJ50" s="161"/>
      <c r="CK50" s="251"/>
      <c r="CM50" s="164" t="s">
        <v>196</v>
      </c>
      <c r="CN50" s="161" t="s">
        <v>166</v>
      </c>
      <c r="CO50" s="161"/>
      <c r="CP50" s="216"/>
      <c r="CQ50" s="163" t="s">
        <v>200</v>
      </c>
      <c r="CR50" s="161" t="s">
        <v>166</v>
      </c>
      <c r="CS50" s="209"/>
      <c r="CT50" s="163" t="s">
        <v>200</v>
      </c>
      <c r="CU50" s="161"/>
      <c r="CV50" s="208"/>
      <c r="CW50" s="169"/>
      <c r="CX50" s="163" t="s">
        <v>200</v>
      </c>
      <c r="CY50" s="161" t="s">
        <v>166</v>
      </c>
      <c r="CZ50" s="161"/>
      <c r="DA50" s="209"/>
      <c r="DB50" s="163" t="s">
        <v>200</v>
      </c>
      <c r="DC50" s="161"/>
      <c r="DD50" s="226"/>
      <c r="DE50" s="163" t="s">
        <v>200</v>
      </c>
      <c r="DF50" s="161" t="s">
        <v>166</v>
      </c>
      <c r="DG50" s="225"/>
      <c r="DH50" s="163" t="s">
        <v>200</v>
      </c>
      <c r="DI50" s="159" t="s">
        <v>464</v>
      </c>
      <c r="DJ50" s="208"/>
      <c r="DK50" s="163" t="s">
        <v>201</v>
      </c>
      <c r="DL50" s="161"/>
      <c r="DM50" s="208"/>
      <c r="DN50" s="169"/>
      <c r="DO50" s="161" t="s">
        <v>166</v>
      </c>
      <c r="DQ50" s="208"/>
      <c r="DR50" s="162"/>
      <c r="DS50" s="161"/>
      <c r="DU50" s="166" t="s">
        <v>309</v>
      </c>
      <c r="DV50" s="161" t="s">
        <v>166</v>
      </c>
      <c r="DW50" s="209"/>
      <c r="DX50" s="166" t="s">
        <v>309</v>
      </c>
      <c r="DY50" s="161" t="s">
        <v>166</v>
      </c>
      <c r="DZ50" s="208"/>
      <c r="EA50" s="166" t="s">
        <v>309</v>
      </c>
      <c r="EB50" s="161"/>
      <c r="EC50" s="200"/>
      <c r="ED50" s="226"/>
      <c r="EE50" s="166" t="s">
        <v>309</v>
      </c>
      <c r="EF50" s="161" t="s">
        <v>166</v>
      </c>
      <c r="EG50" s="216"/>
      <c r="EH50" s="166" t="s">
        <v>309</v>
      </c>
      <c r="EI50" s="161"/>
      <c r="EJ50" s="225"/>
      <c r="EK50" s="166" t="s">
        <v>309</v>
      </c>
      <c r="EL50" s="161" t="s">
        <v>166</v>
      </c>
      <c r="EM50" s="209"/>
      <c r="EN50" s="205"/>
      <c r="EO50" s="166" t="s">
        <v>310</v>
      </c>
      <c r="EP50" s="161" t="s">
        <v>166</v>
      </c>
      <c r="EQ50" s="208"/>
      <c r="ER50" s="161"/>
      <c r="ES50" s="161"/>
      <c r="ET50" s="161"/>
      <c r="EU50" s="226"/>
      <c r="EV50" s="157" t="s">
        <v>457</v>
      </c>
      <c r="EW50" s="159" t="s">
        <v>417</v>
      </c>
      <c r="EX50" s="208"/>
      <c r="EY50" s="161" t="s">
        <v>166</v>
      </c>
      <c r="EZ50" s="161"/>
      <c r="FA50" s="209"/>
      <c r="FB50" s="197"/>
      <c r="FC50" s="165" t="s">
        <v>387</v>
      </c>
      <c r="FD50" s="161" t="s">
        <v>166</v>
      </c>
      <c r="FE50" s="208"/>
      <c r="FF50" s="165" t="s">
        <v>387</v>
      </c>
      <c r="FG50" s="161" t="s">
        <v>166</v>
      </c>
      <c r="FH50" s="206"/>
      <c r="FI50" s="165" t="s">
        <v>685</v>
      </c>
      <c r="FJ50" s="161"/>
      <c r="FK50" s="208"/>
      <c r="FL50" s="173"/>
      <c r="FM50" s="165" t="s">
        <v>685</v>
      </c>
      <c r="FN50" s="161" t="s">
        <v>166</v>
      </c>
      <c r="FO50" s="161"/>
      <c r="FP50" s="208"/>
      <c r="FQ50" s="165" t="s">
        <v>373</v>
      </c>
      <c r="FR50" s="161"/>
      <c r="FS50" s="209"/>
      <c r="FT50" s="165" t="s">
        <v>373</v>
      </c>
      <c r="FU50" s="159" t="s">
        <v>472</v>
      </c>
      <c r="FV50" s="161"/>
      <c r="FX50" s="197"/>
      <c r="FY50" s="165" t="s">
        <v>373</v>
      </c>
      <c r="FZ50" s="161" t="s">
        <v>166</v>
      </c>
      <c r="GA50" s="207"/>
      <c r="GB50" s="165" t="s">
        <v>373</v>
      </c>
      <c r="GC50" s="159" t="s">
        <v>475</v>
      </c>
      <c r="GD50" s="161" t="s">
        <v>166</v>
      </c>
      <c r="GE50" s="208"/>
      <c r="GF50" s="165" t="s">
        <v>373</v>
      </c>
      <c r="GG50" s="161" t="s">
        <v>166</v>
      </c>
      <c r="GH50" s="207"/>
      <c r="GI50" s="207"/>
      <c r="GJ50" s="161" t="s">
        <v>166</v>
      </c>
      <c r="GK50" s="161"/>
      <c r="GL50" s="217"/>
      <c r="GM50" s="160" t="s">
        <v>278</v>
      </c>
      <c r="GN50" s="161" t="s">
        <v>166</v>
      </c>
      <c r="GO50" s="206"/>
      <c r="GP50" s="205"/>
      <c r="GQ50" s="161" t="s">
        <v>166</v>
      </c>
      <c r="GR50" s="161" t="s">
        <v>166</v>
      </c>
      <c r="GS50" s="208"/>
      <c r="GT50" s="161"/>
      <c r="GU50" s="162"/>
      <c r="GV50" s="216"/>
      <c r="GW50" s="206"/>
      <c r="GX50" s="165" t="s">
        <v>216</v>
      </c>
      <c r="GY50" s="161" t="s">
        <v>166</v>
      </c>
      <c r="GZ50" s="212"/>
      <c r="HA50" s="160" t="s">
        <v>279</v>
      </c>
      <c r="HB50" s="161"/>
      <c r="HC50" s="208"/>
      <c r="HD50" s="160" t="s">
        <v>278</v>
      </c>
      <c r="HE50" s="159" t="s">
        <v>474</v>
      </c>
      <c r="HF50" s="161"/>
      <c r="HG50" s="208"/>
      <c r="HI50" s="161" t="s">
        <v>166</v>
      </c>
      <c r="HJ50" s="207"/>
      <c r="HK50" s="160" t="s">
        <v>278</v>
      </c>
      <c r="HL50" s="159" t="s">
        <v>416</v>
      </c>
      <c r="HM50" s="208"/>
      <c r="HN50" s="200"/>
      <c r="HO50" s="160" t="s">
        <v>278</v>
      </c>
      <c r="HQ50" s="207"/>
      <c r="HS50" s="159" t="s">
        <v>450</v>
      </c>
      <c r="HT50" s="208"/>
      <c r="HU50" s="161" t="s">
        <v>166</v>
      </c>
      <c r="HV50" s="161" t="s">
        <v>166</v>
      </c>
      <c r="HX50" s="161" t="s">
        <v>166</v>
      </c>
      <c r="HY50" s="161" t="s">
        <v>166</v>
      </c>
      <c r="HZ50" s="207"/>
      <c r="IA50" s="157" t="s">
        <v>616</v>
      </c>
      <c r="IB50" s="161"/>
      <c r="IC50" s="161"/>
      <c r="ID50" s="209"/>
      <c r="IE50" s="161"/>
      <c r="IF50" s="161" t="s">
        <v>166</v>
      </c>
      <c r="IG50" s="225"/>
      <c r="IH50" s="160" t="s">
        <v>253</v>
      </c>
      <c r="II50" s="159" t="s">
        <v>490</v>
      </c>
      <c r="IJ50" s="161"/>
      <c r="IK50" s="208"/>
      <c r="IL50" s="165" t="s">
        <v>376</v>
      </c>
      <c r="IM50" s="161" t="s">
        <v>166</v>
      </c>
      <c r="IN50" s="209"/>
      <c r="IO50" s="165" t="s">
        <v>376</v>
      </c>
      <c r="IP50" s="161" t="s">
        <v>166</v>
      </c>
      <c r="IQ50" s="226"/>
      <c r="IR50" s="165" t="s">
        <v>376</v>
      </c>
      <c r="IS50" s="159" t="s">
        <v>748</v>
      </c>
      <c r="IT50" s="208"/>
      <c r="IU50" s="173"/>
      <c r="IV50" s="165" t="s">
        <v>376</v>
      </c>
      <c r="IW50" s="161" t="s">
        <v>166</v>
      </c>
      <c r="IX50" s="207"/>
      <c r="IY50" s="165" t="s">
        <v>376</v>
      </c>
      <c r="IZ50" s="159" t="s">
        <v>496</v>
      </c>
      <c r="JA50" s="208"/>
      <c r="JB50" s="161" t="s">
        <v>166</v>
      </c>
      <c r="JC50" s="161" t="s">
        <v>166</v>
      </c>
      <c r="JD50" s="207"/>
    </row>
    <row r="51" spans="1:264" s="20" customFormat="1" ht="36">
      <c r="A51" s="105"/>
      <c r="B51" s="106"/>
      <c r="C51" s="105"/>
      <c r="D51" s="105"/>
      <c r="E51" s="106"/>
      <c r="F51" s="105"/>
      <c r="G51" s="105"/>
      <c r="H51" s="105"/>
      <c r="I51" s="106"/>
      <c r="J51" s="105"/>
      <c r="K51" s="105"/>
      <c r="L51" s="107"/>
      <c r="M51" s="105"/>
      <c r="N51" s="105"/>
      <c r="O51" s="107"/>
      <c r="P51" s="105"/>
      <c r="Q51" s="107"/>
      <c r="R51" s="105"/>
      <c r="S51" s="106"/>
      <c r="T51" s="105"/>
      <c r="U51" s="105"/>
      <c r="V51" s="107"/>
      <c r="W51" s="94"/>
      <c r="X51" s="95"/>
      <c r="Y51" s="96"/>
      <c r="Z51" s="97"/>
      <c r="AA51" s="97"/>
      <c r="AB51" s="98"/>
      <c r="AC51" s="97"/>
      <c r="AD51" s="97"/>
      <c r="AE51" s="99"/>
      <c r="AF51" s="97"/>
      <c r="AG51" s="97"/>
      <c r="AI51" s="97"/>
      <c r="AJ51" s="97"/>
      <c r="AK51" s="99"/>
      <c r="AL51" s="97"/>
      <c r="AM51" s="97"/>
      <c r="AN51" s="97"/>
      <c r="AO51" s="98"/>
      <c r="CW51" s="137"/>
      <c r="DN51" s="137"/>
    </row>
    <row r="52" spans="1:264" s="23" customFormat="1">
      <c r="B52" s="28"/>
      <c r="E52" s="24"/>
      <c r="L52" s="25"/>
      <c r="O52" s="25"/>
      <c r="Q52" s="28"/>
      <c r="R52" s="28"/>
      <c r="S52" s="29"/>
      <c r="T52" s="28"/>
      <c r="U52" s="28"/>
      <c r="V52" s="108"/>
      <c r="W52" s="32"/>
      <c r="X52" s="32"/>
      <c r="Y52"/>
      <c r="CW52" s="138"/>
      <c r="DN52" s="138"/>
    </row>
    <row r="53" spans="1:264" s="70" customFormat="1" ht="23.25" customHeight="1">
      <c r="A53" s="41"/>
      <c r="B53" s="109"/>
      <c r="C53" s="41"/>
      <c r="D53" s="41"/>
      <c r="E53" s="24"/>
      <c r="F53" s="41"/>
      <c r="G53" s="41"/>
      <c r="H53" s="41"/>
      <c r="I53" s="41"/>
      <c r="J53" s="41"/>
      <c r="K53" s="41"/>
      <c r="L53" s="110"/>
      <c r="M53" s="41"/>
      <c r="N53" s="41"/>
      <c r="O53" s="110"/>
      <c r="P53" s="41"/>
      <c r="Q53" s="109"/>
      <c r="R53" s="109"/>
      <c r="S53" s="29"/>
      <c r="T53" s="109"/>
      <c r="U53" s="109"/>
      <c r="V53" s="110"/>
      <c r="W53" s="71"/>
      <c r="X53" s="72" t="s">
        <v>21</v>
      </c>
      <c r="Z53" s="117">
        <f>COUNTIF(Z4:Z50,"gin i poł *")</f>
        <v>2</v>
      </c>
      <c r="AA53" s="117">
        <f>COUNTIF(AA4:AA49,"gin i poł *")</f>
        <v>0</v>
      </c>
      <c r="AB53" s="117">
        <f>COUNTIF(AB4:AB50,"gin i poł *")</f>
        <v>0</v>
      </c>
      <c r="AC53" s="117">
        <f>COUNTIF(AC4:AC50,"gin i poł *")</f>
        <v>1</v>
      </c>
      <c r="AD53" s="117">
        <f>COUNTIF(AD4:AD50,"gin i poł *")</f>
        <v>0</v>
      </c>
      <c r="AE53" s="117">
        <f>COUNTIF(AE4:AE50,"gin i poł *")</f>
        <v>0</v>
      </c>
      <c r="AF53" s="117">
        <f>COUNTIF(AF4:AF50,"gin i poł *")</f>
        <v>1</v>
      </c>
      <c r="AG53" s="117"/>
      <c r="AH53" s="117">
        <f>COUNTIF(AH4:AH50,"gin i poł *")</f>
        <v>0</v>
      </c>
      <c r="AI53" s="117">
        <f>COUNTIF(AI4:AI50,"gin i poł *")</f>
        <v>3</v>
      </c>
      <c r="AJ53" s="117">
        <f>COUNTIF(AJ4:AJ50,"gin i poł *")</f>
        <v>0</v>
      </c>
      <c r="AK53" s="117">
        <f>COUNTIF(AK4:AK50,"gin i poł *")</f>
        <v>0</v>
      </c>
      <c r="AL53" s="117">
        <f>COUNTIF(AL4:AL50,"gin i poł *")</f>
        <v>3</v>
      </c>
      <c r="AM53" s="116"/>
      <c r="AN53" s="116"/>
      <c r="AO53" s="117">
        <f t="shared" ref="AO53:AV53" si="11">COUNTIF(AO4:AO50,"gin i poł *")</f>
        <v>0</v>
      </c>
      <c r="AP53" s="117">
        <f t="shared" si="11"/>
        <v>5</v>
      </c>
      <c r="AQ53" s="117">
        <f t="shared" si="11"/>
        <v>0</v>
      </c>
      <c r="AR53" s="117">
        <f t="shared" si="11"/>
        <v>0</v>
      </c>
      <c r="AS53" s="117">
        <f t="shared" si="11"/>
        <v>3</v>
      </c>
      <c r="AT53" s="117">
        <f t="shared" si="11"/>
        <v>0</v>
      </c>
      <c r="AU53" s="117">
        <f t="shared" si="11"/>
        <v>0</v>
      </c>
      <c r="AV53" s="117">
        <f t="shared" si="11"/>
        <v>5</v>
      </c>
      <c r="AW53" s="116"/>
      <c r="AX53" s="117">
        <f>COUNTIF(AX4:AX50,"gin i poł *")</f>
        <v>0</v>
      </c>
      <c r="AY53" s="117">
        <f>COUNTIF(AY4:AY50,"gin i poł *")</f>
        <v>6</v>
      </c>
      <c r="AZ53" s="117">
        <f>COUNTIF(AZ4:AZ50,"gin i poł *")</f>
        <v>0</v>
      </c>
      <c r="BA53" s="117">
        <f>COUNTIF(BA4:BA50,"gin i poł *")</f>
        <v>0</v>
      </c>
      <c r="BB53" s="117">
        <f>COUNTIF(BB4:BB50,"gin i poł *")</f>
        <v>5</v>
      </c>
      <c r="BC53" s="116"/>
      <c r="BD53" s="116"/>
      <c r="BE53" s="117">
        <f t="shared" ref="BE53:BL53" si="12">COUNTIF(BE4:BE50,"gin i poł *")</f>
        <v>0</v>
      </c>
      <c r="BF53" s="117">
        <f t="shared" si="12"/>
        <v>5</v>
      </c>
      <c r="BG53" s="117">
        <f t="shared" si="12"/>
        <v>0</v>
      </c>
      <c r="BH53" s="117">
        <f t="shared" si="12"/>
        <v>0</v>
      </c>
      <c r="BI53" s="117">
        <f t="shared" si="12"/>
        <v>5</v>
      </c>
      <c r="BJ53" s="117">
        <f t="shared" si="12"/>
        <v>0</v>
      </c>
      <c r="BK53" s="117">
        <f t="shared" si="12"/>
        <v>0</v>
      </c>
      <c r="BL53" s="117">
        <f t="shared" si="12"/>
        <v>5</v>
      </c>
      <c r="BM53" s="116"/>
      <c r="BN53" s="117">
        <f>COUNTIF(BN4:BN50,"gin i poł *")</f>
        <v>0</v>
      </c>
      <c r="BO53" s="117">
        <f>COUNTIF(BO4:BO49,"gin i poł *")</f>
        <v>5</v>
      </c>
      <c r="BP53" s="117">
        <f>COUNTIF(BP4:BP50,"gin i poł *")</f>
        <v>0</v>
      </c>
      <c r="BQ53" s="117">
        <f>COUNTIF(BQ4:BQ50,"gin i poł *")</f>
        <v>0</v>
      </c>
      <c r="BR53" s="117">
        <f>COUNTIF(BR4:BR50,"gin i poł *")</f>
        <v>5</v>
      </c>
      <c r="BS53" s="116"/>
      <c r="BT53" s="116"/>
      <c r="BU53" s="117">
        <f>COUNTIF(BU4:BU50,"gin i poł *")</f>
        <v>0</v>
      </c>
      <c r="BV53" s="117">
        <f>COUNTIF(BV4:BV50,"gin i poł *")</f>
        <v>5</v>
      </c>
      <c r="BW53" s="117">
        <f>COUNTIF(BW4:BW50,"gin i poł *")</f>
        <v>0</v>
      </c>
      <c r="BX53" s="117"/>
      <c r="BY53" s="117">
        <f>COUNTIF(BY4:BY50,"gin i poł *")</f>
        <v>0</v>
      </c>
      <c r="BZ53" s="117">
        <f>COUNTIF(BZ4:BZ50,"gin i poł *")</f>
        <v>4</v>
      </c>
      <c r="CA53" s="117">
        <f>COUNTIF(CA4:CA50,"gin i poł *")</f>
        <v>0</v>
      </c>
      <c r="CB53" s="117">
        <f>COUNTIF(CB14:CB50,"gin i poł *")</f>
        <v>0</v>
      </c>
      <c r="CC53" s="117">
        <f>COUNTIF(CC4:CC50,"gin i poł *")</f>
        <v>6</v>
      </c>
      <c r="CD53" s="116"/>
      <c r="CE53" s="117">
        <f>COUNTIF(CE4:CE50,"gin i poł *")</f>
        <v>0</v>
      </c>
      <c r="CF53" s="117">
        <f>COUNTIF(CF5:CF50,"gin i poł *")</f>
        <v>6</v>
      </c>
      <c r="CG53" s="117">
        <f>COUNTIF(CG4:CG50,"gin i poł *")</f>
        <v>0</v>
      </c>
      <c r="CH53" s="117">
        <f>COUNTIF(CH4:CH50,"gin i poł *")</f>
        <v>0</v>
      </c>
      <c r="CI53" s="117">
        <f>COUNTIF(CI4:CI50,"gin i poł *")</f>
        <v>5</v>
      </c>
      <c r="CJ53" s="116"/>
      <c r="CK53" s="116"/>
      <c r="CL53" s="117">
        <f t="shared" ref="CL53:CT53" si="13">COUNTIF(CL4:CL50,"gin i poł *")</f>
        <v>0</v>
      </c>
      <c r="CM53" s="117">
        <f t="shared" si="13"/>
        <v>6</v>
      </c>
      <c r="CN53" s="117">
        <f t="shared" si="13"/>
        <v>0</v>
      </c>
      <c r="CO53" s="117"/>
      <c r="CP53" s="117">
        <f t="shared" si="13"/>
        <v>0</v>
      </c>
      <c r="CQ53" s="117">
        <f t="shared" si="13"/>
        <v>3</v>
      </c>
      <c r="CR53" s="117">
        <f t="shared" si="13"/>
        <v>0</v>
      </c>
      <c r="CS53" s="117">
        <f t="shared" si="13"/>
        <v>0</v>
      </c>
      <c r="CT53" s="117">
        <f t="shared" si="13"/>
        <v>5</v>
      </c>
      <c r="CU53" s="116"/>
      <c r="CV53" s="117">
        <f>COUNTIF(CV4:CV50,"gin i poł *")</f>
        <v>0</v>
      </c>
      <c r="CW53" s="139"/>
      <c r="CX53" s="117">
        <f>COUNTIF(CX4:CX50,"gin i poł *")</f>
        <v>6</v>
      </c>
      <c r="CY53" s="117">
        <f>COUNTIF(CY4:CY50,"gin i poł *")</f>
        <v>0</v>
      </c>
      <c r="CZ53" s="117"/>
      <c r="DA53" s="117">
        <f>COUNTIF(DA4:DA50,"gin i poł *")</f>
        <v>0</v>
      </c>
      <c r="DB53" s="117">
        <f>COUNTIF(DB4:DB50,"gin i poł *")</f>
        <v>6</v>
      </c>
      <c r="DC53" s="116"/>
      <c r="DD53" s="117">
        <f t="shared" ref="DD53:DK53" si="14">COUNTIF(DD4:DD50,"gin i poł *")</f>
        <v>0</v>
      </c>
      <c r="DE53" s="117">
        <f t="shared" si="14"/>
        <v>4</v>
      </c>
      <c r="DF53" s="117">
        <f t="shared" si="14"/>
        <v>0</v>
      </c>
      <c r="DG53" s="117">
        <f t="shared" si="14"/>
        <v>0</v>
      </c>
      <c r="DH53" s="117">
        <f t="shared" si="14"/>
        <v>5</v>
      </c>
      <c r="DI53" s="117">
        <f>COUNTIF(DI4:DI50,"gin i poł *")</f>
        <v>0</v>
      </c>
      <c r="DJ53" s="117">
        <f t="shared" si="14"/>
        <v>0</v>
      </c>
      <c r="DK53" s="117">
        <f t="shared" si="14"/>
        <v>3</v>
      </c>
      <c r="DL53" s="116"/>
      <c r="DM53" s="117">
        <f>COUNTIF(DM4:DM50,"gin i poł *")</f>
        <v>0</v>
      </c>
      <c r="DN53" s="139"/>
      <c r="DO53" s="117">
        <f>COUNTIF(DO4:DO50,"gin i poł *")</f>
        <v>3</v>
      </c>
      <c r="DP53" s="117">
        <f>COUNTIF(DP4:DP48,"gin i poł *")</f>
        <v>0</v>
      </c>
      <c r="DQ53" s="117">
        <f>COUNTIF(DQ4:DQ50,"gin i poł *")</f>
        <v>0</v>
      </c>
      <c r="DR53" s="117">
        <f>COUNTIF(DR4:DR50,"gin i poł *")</f>
        <v>3</v>
      </c>
      <c r="DS53" s="116"/>
      <c r="DT53" s="117">
        <f t="shared" ref="DT53:EA53" si="15">COUNTIF(DT4:DT50,"gin i poł *")</f>
        <v>0</v>
      </c>
      <c r="DU53" s="117">
        <f t="shared" si="15"/>
        <v>4</v>
      </c>
      <c r="DV53" s="117">
        <f t="shared" si="15"/>
        <v>0</v>
      </c>
      <c r="DW53" s="117">
        <f t="shared" si="15"/>
        <v>0</v>
      </c>
      <c r="DX53" s="117">
        <f t="shared" si="15"/>
        <v>3</v>
      </c>
      <c r="DY53" s="117">
        <f t="shared" si="15"/>
        <v>0</v>
      </c>
      <c r="DZ53" s="117">
        <f t="shared" si="15"/>
        <v>0</v>
      </c>
      <c r="EA53" s="117">
        <f t="shared" si="15"/>
        <v>2</v>
      </c>
      <c r="EB53" s="116"/>
      <c r="EC53" s="116"/>
      <c r="ED53" s="117">
        <f>COUNTIF(ED4:ED50,"gin i poł *")</f>
        <v>0</v>
      </c>
      <c r="EE53" s="117">
        <f>COUNTIF(EE4:EE50,"gin i poł *")</f>
        <v>4</v>
      </c>
      <c r="EF53" s="117">
        <f>COUNTIF(EF4:EF50,"gin i poł *")</f>
        <v>0</v>
      </c>
      <c r="EG53" s="117">
        <f>COUNTIF(EG4:EG50,"gin i poł *")</f>
        <v>0</v>
      </c>
      <c r="EH53" s="117">
        <f>COUNTIF(EH4:EH50,"gin i poł *")</f>
        <v>4</v>
      </c>
      <c r="EI53" s="116"/>
      <c r="EJ53" s="117">
        <f t="shared" ref="EJ53:ER53" si="16">COUNTIF(EJ4:EJ50,"gin i poł *")</f>
        <v>0</v>
      </c>
      <c r="EK53" s="117">
        <f>COUNTIF(EK4:EK50,"gin i poł *")</f>
        <v>5</v>
      </c>
      <c r="EL53" s="117">
        <f t="shared" si="16"/>
        <v>0</v>
      </c>
      <c r="EM53" s="117">
        <f t="shared" si="16"/>
        <v>0</v>
      </c>
      <c r="EN53" s="117"/>
      <c r="EO53" s="117">
        <f t="shared" si="16"/>
        <v>4</v>
      </c>
      <c r="EP53" s="117">
        <f t="shared" si="16"/>
        <v>0</v>
      </c>
      <c r="EQ53" s="117">
        <f t="shared" si="16"/>
        <v>0</v>
      </c>
      <c r="ER53" s="117">
        <f t="shared" si="16"/>
        <v>5</v>
      </c>
      <c r="ES53" s="116"/>
      <c r="ET53" s="116"/>
      <c r="EU53" s="117">
        <f>COUNTIF(EU4:EU50,"gin i poł *")</f>
        <v>0</v>
      </c>
      <c r="EV53" s="117">
        <f>COUNTIF(EV4:EV50,"gin i poł *")</f>
        <v>6</v>
      </c>
      <c r="EW53" s="117">
        <f>COUNTIF(EW4:EW50,"gin i poł *")</f>
        <v>0</v>
      </c>
      <c r="EX53" s="117">
        <f>COUNTIF(EX4:EX50,"gin i poł *")</f>
        <v>0</v>
      </c>
      <c r="EY53" s="117">
        <f>COUNTIF(EY4:EY50,"gin i poł *")</f>
        <v>4</v>
      </c>
      <c r="EZ53" s="116"/>
      <c r="FA53" s="117">
        <f t="shared" ref="FA53:FI53" si="17">COUNTIF(FA4:FA50,"gin i poł *")</f>
        <v>0</v>
      </c>
      <c r="FB53" s="117"/>
      <c r="FC53" s="117">
        <f t="shared" si="17"/>
        <v>4</v>
      </c>
      <c r="FD53" s="117">
        <f t="shared" si="17"/>
        <v>0</v>
      </c>
      <c r="FE53" s="117">
        <f>COUNTIF(FE4:FE50,"gin i poł *")</f>
        <v>0</v>
      </c>
      <c r="FF53" s="117">
        <f t="shared" si="17"/>
        <v>5</v>
      </c>
      <c r="FG53" s="117">
        <f t="shared" si="17"/>
        <v>0</v>
      </c>
      <c r="FH53" s="117">
        <f>COUNTIF(FH4:FH50,"gin i poł *")</f>
        <v>0</v>
      </c>
      <c r="FI53" s="117">
        <f t="shared" si="17"/>
        <v>5</v>
      </c>
      <c r="FJ53" s="116"/>
      <c r="FK53" s="117">
        <f>COUNTIF(FK4:FK50,"gin i poł *")</f>
        <v>0</v>
      </c>
      <c r="FL53" s="117"/>
      <c r="FM53" s="117">
        <f>COUNTIF(FM4:FM50,"gin i poł *")</f>
        <v>7</v>
      </c>
      <c r="FN53" s="117">
        <f>COUNTIF(FN4:FN50,"gin i poł *")</f>
        <v>0</v>
      </c>
      <c r="FO53" s="117"/>
      <c r="FP53" s="117">
        <f>COUNTIF(FP4:FP50,"gin i poł *")</f>
        <v>0</v>
      </c>
      <c r="FQ53" s="117">
        <f>COUNTIF(FQ4:FQ50,"gin i poł *")</f>
        <v>4</v>
      </c>
      <c r="FR53" s="116"/>
      <c r="FS53" s="117">
        <f t="shared" ref="FS53:GB53" si="18">COUNTIF(FS4:FS50,"gin i poł *")</f>
        <v>0</v>
      </c>
      <c r="FT53" s="117">
        <f t="shared" si="18"/>
        <v>5</v>
      </c>
      <c r="FU53" s="117">
        <f>COUNTIF(FU4:FU50,"gin i poł *")</f>
        <v>0</v>
      </c>
      <c r="FV53" s="117"/>
      <c r="FW53" s="117">
        <f t="shared" si="18"/>
        <v>0</v>
      </c>
      <c r="FX53" s="117"/>
      <c r="FY53" s="117">
        <f t="shared" si="18"/>
        <v>5</v>
      </c>
      <c r="FZ53" s="117">
        <f t="shared" si="18"/>
        <v>0</v>
      </c>
      <c r="GA53" s="117">
        <f t="shared" si="18"/>
        <v>0</v>
      </c>
      <c r="GB53" s="117">
        <f t="shared" si="18"/>
        <v>5</v>
      </c>
      <c r="GC53" s="116"/>
      <c r="GD53" s="116"/>
      <c r="GE53" s="117">
        <f>COUNTIF(GE4:GE50,"gin i poł *")</f>
        <v>0</v>
      </c>
      <c r="GF53" s="117">
        <f>COUNTIF(GF4:GF50,"gin i poł *")</f>
        <v>3</v>
      </c>
      <c r="GG53" s="117">
        <f>COUNTIF(GG4:GG50,"gin i poł *")</f>
        <v>0</v>
      </c>
      <c r="GH53" s="117">
        <f>COUNTIF(GH4:GH50,"gin i poł *")</f>
        <v>0</v>
      </c>
      <c r="GI53" s="117"/>
      <c r="GJ53" s="117">
        <f>COUNTIF(GJ4:GJ50,"gin i poł *")</f>
        <v>3</v>
      </c>
      <c r="GK53" s="116"/>
      <c r="GL53" s="117">
        <f t="shared" ref="GL53:GT53" si="19">COUNTIF(GL4:GL50,"gin i poł *")</f>
        <v>0</v>
      </c>
      <c r="GM53" s="117">
        <f>COUNTIF(GM4:GM50,"gin i poł *")</f>
        <v>4</v>
      </c>
      <c r="GN53" s="117">
        <f t="shared" si="19"/>
        <v>0</v>
      </c>
      <c r="GO53" s="117">
        <f>COUNTIF(GO4:GO50,"gin i poł *")</f>
        <v>0</v>
      </c>
      <c r="GP53" s="117"/>
      <c r="GQ53" s="117">
        <f t="shared" si="19"/>
        <v>5</v>
      </c>
      <c r="GR53" s="117">
        <f t="shared" si="19"/>
        <v>0</v>
      </c>
      <c r="GS53" s="117">
        <f t="shared" si="19"/>
        <v>0</v>
      </c>
      <c r="GT53" s="117">
        <f t="shared" si="19"/>
        <v>6</v>
      </c>
      <c r="GU53" s="116"/>
      <c r="GV53" s="117">
        <f>COUNTIF(GV4:GV50,"gin i poł *")</f>
        <v>0</v>
      </c>
      <c r="GW53" s="117"/>
      <c r="GX53" s="117">
        <f>COUNTIF(GX4:GX50,"gin i poł *")</f>
        <v>4</v>
      </c>
      <c r="GY53" s="117">
        <f>COUNTIF(GY4:GY50,"gin i poł *")</f>
        <v>0</v>
      </c>
      <c r="GZ53" s="117">
        <f>COUNTIF(GZ4:GZ50,"gin i poł *")</f>
        <v>0</v>
      </c>
      <c r="HA53" s="117">
        <f>COUNTIF(HA4:HA50,"gin i poł *")</f>
        <v>4</v>
      </c>
      <c r="HB53" s="116"/>
      <c r="HC53" s="117">
        <f t="shared" ref="HC53:HK53" si="20">COUNTIF(HC4:HC50,"gin i poł *")</f>
        <v>0</v>
      </c>
      <c r="HD53" s="117">
        <f>COUNTIF(HD4:HD50,"gin i poł *")</f>
        <v>4</v>
      </c>
      <c r="HE53" s="117">
        <f t="shared" si="20"/>
        <v>0</v>
      </c>
      <c r="HF53" s="117"/>
      <c r="HG53" s="117">
        <f t="shared" si="20"/>
        <v>0</v>
      </c>
      <c r="HH53" s="117">
        <f t="shared" si="20"/>
        <v>5</v>
      </c>
      <c r="HI53" s="117">
        <f t="shared" si="20"/>
        <v>0</v>
      </c>
      <c r="HJ53" s="117">
        <f>COUNTIF(HJ4:HJ50,"gin i poł *")</f>
        <v>0</v>
      </c>
      <c r="HK53" s="117">
        <f t="shared" si="20"/>
        <v>6</v>
      </c>
      <c r="HL53" s="116"/>
      <c r="HM53" s="117">
        <f>COUNTIF(HM4:HM50,"gin i poł *")</f>
        <v>0</v>
      </c>
      <c r="HN53" s="117"/>
      <c r="HO53" s="117">
        <f>COUNTIF(HO4:HO50,"gin i poł *")</f>
        <v>4</v>
      </c>
      <c r="HP53" s="117">
        <f>COUNTIF(HP4:HP50,"gin i poł *")</f>
        <v>0</v>
      </c>
      <c r="HQ53" s="117">
        <f>COUNTIF(HQ14:HQ50,"gin i poł *")</f>
        <v>0</v>
      </c>
      <c r="HR53" s="117">
        <f>COUNTIF(HR4:HR50,"gin i poł *")</f>
        <v>4</v>
      </c>
      <c r="HS53" s="116"/>
      <c r="HT53" s="117">
        <f t="shared" ref="HT53:IA53" si="21">COUNTIF(HT4:HT50,"gin i poł *")</f>
        <v>0</v>
      </c>
      <c r="HU53" s="117">
        <f t="shared" si="21"/>
        <v>7</v>
      </c>
      <c r="HV53" s="117">
        <f t="shared" si="21"/>
        <v>0</v>
      </c>
      <c r="HW53" s="117">
        <f t="shared" si="21"/>
        <v>0</v>
      </c>
      <c r="HX53" s="117">
        <f t="shared" si="21"/>
        <v>9</v>
      </c>
      <c r="HY53" s="117">
        <f t="shared" si="21"/>
        <v>0</v>
      </c>
      <c r="HZ53" s="117">
        <f t="shared" si="21"/>
        <v>0</v>
      </c>
      <c r="IA53" s="117">
        <f t="shared" si="21"/>
        <v>5</v>
      </c>
      <c r="IB53" s="116"/>
      <c r="IC53" s="116"/>
      <c r="ID53" s="117">
        <f>COUNTIF(ID4:ID50,"gin i poł *")</f>
        <v>0</v>
      </c>
      <c r="IE53" s="117">
        <f>COUNTIF(IE4:IE50,"gin i poł *")</f>
        <v>5</v>
      </c>
      <c r="IF53" s="117">
        <f>COUNTIF(IF4:IF50,"gin i poł *")</f>
        <v>0</v>
      </c>
      <c r="IG53" s="117">
        <f>COUNTIF(IG4:IG50,"gin i poł *")</f>
        <v>0</v>
      </c>
      <c r="IH53" s="117">
        <f>COUNTIF(IH4:IH50,"gin i poł *")</f>
        <v>8</v>
      </c>
      <c r="II53" s="116"/>
      <c r="IJ53" s="116"/>
      <c r="IK53" s="117">
        <f t="shared" ref="IK53:IR53" si="22">COUNTIF(IK4:IK50,"gin i poł *")</f>
        <v>0</v>
      </c>
      <c r="IL53" s="117">
        <f t="shared" si="22"/>
        <v>6</v>
      </c>
      <c r="IM53" s="117">
        <f t="shared" si="22"/>
        <v>0</v>
      </c>
      <c r="IN53" s="117">
        <f>COUNTIF(IN4:IN50,"gin i poł *")</f>
        <v>0</v>
      </c>
      <c r="IO53" s="117">
        <f t="shared" si="22"/>
        <v>7</v>
      </c>
      <c r="IP53" s="117">
        <f>COUNTIF(IP4:IP50,"gin i poł *")</f>
        <v>0</v>
      </c>
      <c r="IQ53" s="117">
        <f t="shared" si="22"/>
        <v>0</v>
      </c>
      <c r="IR53" s="117">
        <f t="shared" si="22"/>
        <v>5</v>
      </c>
      <c r="IS53" s="116"/>
      <c r="IT53" s="117">
        <f>COUNTIF(IT4:IT50,"gin i poł *")</f>
        <v>0</v>
      </c>
      <c r="IU53" s="117"/>
      <c r="IV53" s="117">
        <f>COUNTIF(IV4:IV50,"gin i poł *")</f>
        <v>3</v>
      </c>
      <c r="IW53" s="117">
        <f>COUNTIF(IW4:IW50,"gin i poł *")</f>
        <v>0</v>
      </c>
      <c r="IX53" s="117">
        <f>COUNTIF(IX4:IX50,"gin i poł *")</f>
        <v>0</v>
      </c>
      <c r="IY53" s="117">
        <f>COUNTIF(IY4:IY50,"gin i poł *")</f>
        <v>6</v>
      </c>
      <c r="IZ53" s="116"/>
      <c r="JA53" s="117">
        <f t="shared" ref="JA53:JD53" si="23">COUNTIF(JA4:JA50,"gin i poł *")</f>
        <v>0</v>
      </c>
      <c r="JB53" s="117">
        <f t="shared" si="23"/>
        <v>4</v>
      </c>
      <c r="JC53" s="117">
        <f t="shared" si="23"/>
        <v>0</v>
      </c>
      <c r="JD53" s="117">
        <f t="shared" si="23"/>
        <v>0</v>
      </c>
    </row>
    <row r="54" spans="1:264" s="35" customFormat="1" ht="23.25" customHeight="1">
      <c r="A54" s="41"/>
      <c r="B54" s="109"/>
      <c r="C54" s="41"/>
      <c r="D54" s="41"/>
      <c r="E54" s="24"/>
      <c r="F54" s="41"/>
      <c r="G54" s="41"/>
      <c r="H54" s="41"/>
      <c r="I54" s="41"/>
      <c r="J54" s="41"/>
      <c r="K54" s="41"/>
      <c r="L54" s="110"/>
      <c r="M54" s="41"/>
      <c r="N54" s="41"/>
      <c r="O54" s="110"/>
      <c r="P54" s="41"/>
      <c r="Q54" s="109"/>
      <c r="R54" s="109"/>
      <c r="S54" s="29"/>
      <c r="T54" s="109"/>
      <c r="U54" s="109"/>
      <c r="V54" s="108"/>
      <c r="W54" s="36"/>
      <c r="X54" s="37" t="s">
        <v>22</v>
      </c>
      <c r="Z54" s="118">
        <f>COUNTIF(Z4:Z50,"ped*")</f>
        <v>3</v>
      </c>
      <c r="AA54" s="118">
        <f>COUNTIF(AA4:AA49,"ped*")</f>
        <v>2</v>
      </c>
      <c r="AB54" s="118">
        <f>COUNTIF(AB4:AB50,"ped*")</f>
        <v>0</v>
      </c>
      <c r="AC54" s="118">
        <f>COUNTIF(AC4:AC50,"ped*")</f>
        <v>4</v>
      </c>
      <c r="AD54" s="118">
        <f>COUNTIF(AD4:AD50,"ped*")</f>
        <v>0</v>
      </c>
      <c r="AE54" s="118">
        <f>COUNTIF(AE4:AE50,"ped*")</f>
        <v>0</v>
      </c>
      <c r="AF54" s="118">
        <f>COUNTIF(AF4:AF50,"ped*")</f>
        <v>7</v>
      </c>
      <c r="AG54" s="118"/>
      <c r="AH54" s="118">
        <f>COUNTIF(AH4:AH50,"ped*")</f>
        <v>0</v>
      </c>
      <c r="AI54" s="118">
        <f>COUNTIF(AI4:AI50,"ped*")</f>
        <v>5</v>
      </c>
      <c r="AJ54" s="118">
        <f>COUNTIF(AJ4:AJ50,"ped*")</f>
        <v>0</v>
      </c>
      <c r="AK54" s="118">
        <f>COUNTIF(AK4:AK50,"ped*")</f>
        <v>0</v>
      </c>
      <c r="AL54" s="118">
        <f>COUNTIF(AL4:AL50,"ped*")</f>
        <v>5</v>
      </c>
      <c r="AM54" s="116"/>
      <c r="AN54" s="116"/>
      <c r="AO54" s="118">
        <f t="shared" ref="AO54:AV54" si="24">COUNTIF(AO4:AO50,"ped*")</f>
        <v>0</v>
      </c>
      <c r="AP54" s="118">
        <f t="shared" si="24"/>
        <v>6</v>
      </c>
      <c r="AQ54" s="118">
        <f t="shared" si="24"/>
        <v>0</v>
      </c>
      <c r="AR54" s="118">
        <f t="shared" si="24"/>
        <v>0</v>
      </c>
      <c r="AS54" s="118">
        <f t="shared" si="24"/>
        <v>5</v>
      </c>
      <c r="AT54" s="118">
        <f t="shared" si="24"/>
        <v>0</v>
      </c>
      <c r="AU54" s="118">
        <f t="shared" si="24"/>
        <v>0</v>
      </c>
      <c r="AV54" s="118">
        <f t="shared" si="24"/>
        <v>5</v>
      </c>
      <c r="AW54" s="116"/>
      <c r="AX54" s="118">
        <f>COUNTIF(AX4:AX50,"ped*")</f>
        <v>0</v>
      </c>
      <c r="AY54" s="118">
        <f>COUNTIF(AY4:AY50,"ped*")</f>
        <v>4</v>
      </c>
      <c r="AZ54" s="118">
        <f>COUNTIF(AZ4:AZ50,"ped*")</f>
        <v>0</v>
      </c>
      <c r="BA54" s="118">
        <f>COUNTIF(BA4:BA50,"ped*")</f>
        <v>0</v>
      </c>
      <c r="BB54" s="118">
        <f>COUNTIF(BB4:BB50,"ped*")</f>
        <v>5</v>
      </c>
      <c r="BC54" s="116"/>
      <c r="BD54" s="116"/>
      <c r="BE54" s="118">
        <f t="shared" ref="BE54:BL54" si="25">COUNTIF(BE4:BE50,"ped*")</f>
        <v>0</v>
      </c>
      <c r="BF54" s="118">
        <f t="shared" si="25"/>
        <v>3</v>
      </c>
      <c r="BG54" s="118">
        <f t="shared" si="25"/>
        <v>0</v>
      </c>
      <c r="BH54" s="118">
        <f t="shared" si="25"/>
        <v>0</v>
      </c>
      <c r="BI54" s="118">
        <f t="shared" si="25"/>
        <v>3</v>
      </c>
      <c r="BJ54" s="118">
        <f t="shared" si="25"/>
        <v>0</v>
      </c>
      <c r="BK54" s="118">
        <f t="shared" si="25"/>
        <v>0</v>
      </c>
      <c r="BL54" s="118">
        <f t="shared" si="25"/>
        <v>3</v>
      </c>
      <c r="BM54" s="116"/>
      <c r="BN54" s="118">
        <f>COUNTIF(BN4:BN50,"ped*")</f>
        <v>0</v>
      </c>
      <c r="BO54" s="118">
        <f>COUNTIF(BO4:BO49,"ped*")</f>
        <v>3</v>
      </c>
      <c r="BP54" s="118">
        <f>COUNTIF(BP4:BP50,"ped*")</f>
        <v>0</v>
      </c>
      <c r="BQ54" s="118">
        <f>COUNTIF(BQ4:BQ50,"ped*")</f>
        <v>0</v>
      </c>
      <c r="BR54" s="118">
        <f>COUNTIF(BR4:BR50,"ped*")</f>
        <v>2</v>
      </c>
      <c r="BS54" s="116"/>
      <c r="BT54" s="116"/>
      <c r="BU54" s="118">
        <f>COUNTIF(BU4:BU50,"ped*")</f>
        <v>0</v>
      </c>
      <c r="BV54" s="118">
        <f>COUNTIF(BV4:BV50,"ped*")</f>
        <v>3</v>
      </c>
      <c r="BW54" s="118">
        <f>COUNTIF(BW4:BW50,"ped*")</f>
        <v>2</v>
      </c>
      <c r="BX54" s="118"/>
      <c r="BY54" s="118">
        <f>COUNTIF(BY4:BY50,"ped*")</f>
        <v>0</v>
      </c>
      <c r="BZ54" s="118">
        <f>COUNTIF(BZ4:BZ50,"ped*")</f>
        <v>4</v>
      </c>
      <c r="CA54" s="118">
        <f>COUNTIF(CA4:CA50,"ped*")</f>
        <v>0</v>
      </c>
      <c r="CB54" s="118">
        <f>COUNTIF(CB14:CB50,"ped*")</f>
        <v>0</v>
      </c>
      <c r="CC54" s="118">
        <f>COUNTIF(CC4:CC50,"ped*")</f>
        <v>4</v>
      </c>
      <c r="CD54" s="116"/>
      <c r="CE54" s="118">
        <f>COUNTIF(CE4:CE50,"ped*")</f>
        <v>0</v>
      </c>
      <c r="CF54" s="118">
        <f>COUNTIF(CF5:CF50,"ped*")</f>
        <v>4</v>
      </c>
      <c r="CG54" s="118">
        <f>COUNTIF(CG4:CG50,"ped*")</f>
        <v>0</v>
      </c>
      <c r="CH54" s="118">
        <f>COUNTIF(CH4:CH50,"ped*")</f>
        <v>0</v>
      </c>
      <c r="CI54" s="118">
        <f>COUNTIF(CI4:CI50,"ped*")</f>
        <v>4</v>
      </c>
      <c r="CJ54" s="116"/>
      <c r="CK54" s="116"/>
      <c r="CL54" s="118">
        <f t="shared" ref="CL54:CT54" si="26">COUNTIF(CL4:CL50,"ped*")</f>
        <v>0</v>
      </c>
      <c r="CM54" s="118">
        <f t="shared" si="26"/>
        <v>3</v>
      </c>
      <c r="CN54" s="118">
        <f t="shared" si="26"/>
        <v>2</v>
      </c>
      <c r="CO54" s="118"/>
      <c r="CP54" s="118">
        <f t="shared" si="26"/>
        <v>0</v>
      </c>
      <c r="CQ54" s="118">
        <f t="shared" si="26"/>
        <v>2</v>
      </c>
      <c r="CR54" s="118">
        <f t="shared" si="26"/>
        <v>0</v>
      </c>
      <c r="CS54" s="118">
        <f t="shared" si="26"/>
        <v>0</v>
      </c>
      <c r="CT54" s="118">
        <f t="shared" si="26"/>
        <v>2</v>
      </c>
      <c r="CU54" s="116"/>
      <c r="CV54" s="118">
        <f>COUNTIF(CV4:CV50,"ped*")</f>
        <v>0</v>
      </c>
      <c r="CW54" s="139"/>
      <c r="CX54" s="118">
        <f>COUNTIF(CX4:CX50,"ped*")</f>
        <v>2</v>
      </c>
      <c r="CY54" s="118">
        <f>COUNTIF(CY4:CY50,"ped*")</f>
        <v>0</v>
      </c>
      <c r="CZ54" s="118"/>
      <c r="DA54" s="118">
        <f>COUNTIF(DA4:DA50,"ped*")</f>
        <v>0</v>
      </c>
      <c r="DB54" s="118">
        <f>COUNTIF(DB4:DB50,"ped*")</f>
        <v>3</v>
      </c>
      <c r="DC54" s="116"/>
      <c r="DD54" s="118">
        <f t="shared" ref="DD54:DK54" si="27">COUNTIF(DD4:DD50,"ped*")</f>
        <v>0</v>
      </c>
      <c r="DE54" s="118">
        <f t="shared" si="27"/>
        <v>3</v>
      </c>
      <c r="DF54" s="118">
        <f t="shared" si="27"/>
        <v>0</v>
      </c>
      <c r="DG54" s="118">
        <f t="shared" si="27"/>
        <v>0</v>
      </c>
      <c r="DH54" s="118">
        <f t="shared" si="27"/>
        <v>3</v>
      </c>
      <c r="DI54" s="118">
        <f>COUNTIF(DI4:DI50,"ped*")</f>
        <v>2</v>
      </c>
      <c r="DJ54" s="118">
        <f t="shared" si="27"/>
        <v>0</v>
      </c>
      <c r="DK54" s="118">
        <f t="shared" si="27"/>
        <v>2</v>
      </c>
      <c r="DL54" s="116"/>
      <c r="DM54" s="118">
        <f>COUNTIF(DM4:DM50,"ped*")</f>
        <v>0</v>
      </c>
      <c r="DN54" s="139"/>
      <c r="DO54" s="118">
        <f>COUNTIF(DO4:DO50,"ped*")</f>
        <v>2</v>
      </c>
      <c r="DP54" s="118">
        <f>COUNTIF(DP4:DP48,"ped*")</f>
        <v>2</v>
      </c>
      <c r="DQ54" s="118">
        <f>COUNTIF(DQ4:DQ50,"ped*")</f>
        <v>0</v>
      </c>
      <c r="DR54" s="118">
        <f>COUNTIF(DR4:DR50,"ped*")</f>
        <v>2</v>
      </c>
      <c r="DS54" s="116"/>
      <c r="DT54" s="118">
        <f t="shared" ref="DT54:EA54" si="28">COUNTIF(DT4:DT50,"ped*")</f>
        <v>0</v>
      </c>
      <c r="DU54" s="118">
        <f t="shared" si="28"/>
        <v>3</v>
      </c>
      <c r="DV54" s="118">
        <f t="shared" si="28"/>
        <v>2</v>
      </c>
      <c r="DW54" s="118">
        <f t="shared" si="28"/>
        <v>0</v>
      </c>
      <c r="DX54" s="118">
        <f t="shared" si="28"/>
        <v>3</v>
      </c>
      <c r="DY54" s="118">
        <f t="shared" si="28"/>
        <v>0</v>
      </c>
      <c r="DZ54" s="118">
        <f t="shared" si="28"/>
        <v>0</v>
      </c>
      <c r="EA54" s="118">
        <f t="shared" si="28"/>
        <v>3</v>
      </c>
      <c r="EB54" s="116"/>
      <c r="EC54" s="116"/>
      <c r="ED54" s="118">
        <f>COUNTIF(ED4:ED50,"ped*")</f>
        <v>0</v>
      </c>
      <c r="EE54" s="118">
        <f>COUNTIF(EE4:EE50,"ped*")</f>
        <v>3</v>
      </c>
      <c r="EF54" s="118">
        <f>COUNTIF(EF4:EF50,"ped*")</f>
        <v>0</v>
      </c>
      <c r="EG54" s="118">
        <f>COUNTIF(EG4:EG50,"ped*")</f>
        <v>0</v>
      </c>
      <c r="EH54" s="118">
        <f>COUNTIF(EH4:EH50,"ped*")</f>
        <v>3</v>
      </c>
      <c r="EI54" s="116"/>
      <c r="EJ54" s="118">
        <f t="shared" ref="EJ54:ER54" si="29">COUNTIF(EJ4:EJ50,"ped*")</f>
        <v>0</v>
      </c>
      <c r="EK54" s="118">
        <f>COUNTIF(EK4:EK50,"ped*")</f>
        <v>3</v>
      </c>
      <c r="EL54" s="118">
        <f t="shared" si="29"/>
        <v>2</v>
      </c>
      <c r="EM54" s="118">
        <f t="shared" si="29"/>
        <v>0</v>
      </c>
      <c r="EN54" s="118"/>
      <c r="EO54" s="118">
        <f t="shared" si="29"/>
        <v>3</v>
      </c>
      <c r="EP54" s="118">
        <f t="shared" si="29"/>
        <v>0</v>
      </c>
      <c r="EQ54" s="118">
        <f t="shared" si="29"/>
        <v>0</v>
      </c>
      <c r="ER54" s="118">
        <f t="shared" si="29"/>
        <v>3</v>
      </c>
      <c r="ES54" s="116"/>
      <c r="ET54" s="116"/>
      <c r="EU54" s="118">
        <f>COUNTIF(EU4:EU50,"ped*")</f>
        <v>0</v>
      </c>
      <c r="EV54" s="118">
        <f>COUNTIF(EV4:EV50,"ped*")</f>
        <v>3</v>
      </c>
      <c r="EW54" s="118">
        <f>COUNTIF(EW4:EW50,"ped*")</f>
        <v>0</v>
      </c>
      <c r="EX54" s="118">
        <f>COUNTIF(EX4:EX50,"ped*")</f>
        <v>0</v>
      </c>
      <c r="EY54" s="118">
        <f>COUNTIF(EY4:EY50,"ped*")</f>
        <v>3</v>
      </c>
      <c r="EZ54" s="116"/>
      <c r="FA54" s="118">
        <f t="shared" ref="FA54:FI54" si="30">COUNTIF(FA4:FA50,"ped*")</f>
        <v>0</v>
      </c>
      <c r="FB54" s="118"/>
      <c r="FC54" s="118">
        <f t="shared" si="30"/>
        <v>3</v>
      </c>
      <c r="FD54" s="118">
        <f t="shared" si="30"/>
        <v>2</v>
      </c>
      <c r="FE54" s="118">
        <f>COUNTIF(FE4:FE50,"ped*")</f>
        <v>0</v>
      </c>
      <c r="FF54" s="118">
        <f t="shared" si="30"/>
        <v>3</v>
      </c>
      <c r="FG54" s="118">
        <f t="shared" si="30"/>
        <v>0</v>
      </c>
      <c r="FH54" s="118">
        <f>COUNTIF(FH4:FH50,"ped*")</f>
        <v>0</v>
      </c>
      <c r="FI54" s="118">
        <f t="shared" si="30"/>
        <v>4</v>
      </c>
      <c r="FJ54" s="116"/>
      <c r="FK54" s="118">
        <f>COUNTIF(FK4:FK50,"ped*")</f>
        <v>0</v>
      </c>
      <c r="FL54" s="118"/>
      <c r="FM54" s="118">
        <f>COUNTIF(FM4:FM50,"ped*")</f>
        <v>4</v>
      </c>
      <c r="FN54" s="118">
        <f>COUNTIF(FN4:FN50,"ped*")</f>
        <v>0</v>
      </c>
      <c r="FO54" s="118"/>
      <c r="FP54" s="118">
        <f>COUNTIF(FP4:FP50,"ped*")</f>
        <v>0</v>
      </c>
      <c r="FQ54" s="118">
        <f>COUNTIF(FQ4:FQ50,"ped*")</f>
        <v>4</v>
      </c>
      <c r="FR54" s="116"/>
      <c r="FS54" s="118">
        <f t="shared" ref="FS54:GB54" si="31">COUNTIF(FS4:FS50,"ped*")</f>
        <v>0</v>
      </c>
      <c r="FT54" s="118">
        <f t="shared" si="31"/>
        <v>6</v>
      </c>
      <c r="FU54" s="118">
        <f>COUNTIF(FU4:FU50,"ped*")</f>
        <v>0</v>
      </c>
      <c r="FV54" s="118"/>
      <c r="FW54" s="118">
        <f t="shared" si="31"/>
        <v>0</v>
      </c>
      <c r="FX54" s="118"/>
      <c r="FY54" s="118">
        <f t="shared" si="31"/>
        <v>4</v>
      </c>
      <c r="FZ54" s="118">
        <f t="shared" si="31"/>
        <v>0</v>
      </c>
      <c r="GA54" s="118">
        <f t="shared" si="31"/>
        <v>0</v>
      </c>
      <c r="GB54" s="118">
        <f t="shared" si="31"/>
        <v>3</v>
      </c>
      <c r="GC54" s="116"/>
      <c r="GD54" s="116"/>
      <c r="GE54" s="118">
        <f>COUNTIF(GE4:GE50,"ped*")</f>
        <v>0</v>
      </c>
      <c r="GF54" s="118">
        <f>COUNTIF(GF4:GF50,"ped*")</f>
        <v>3</v>
      </c>
      <c r="GG54" s="118">
        <f>COUNTIF(GG4:GG50,"ped*")</f>
        <v>0</v>
      </c>
      <c r="GH54" s="118">
        <f>COUNTIF(GH4:GH50,"ped*")</f>
        <v>0</v>
      </c>
      <c r="GI54" s="118"/>
      <c r="GJ54" s="118">
        <f>COUNTIF(GJ4:GJ50,"ped*")</f>
        <v>4</v>
      </c>
      <c r="GK54" s="116"/>
      <c r="GL54" s="118">
        <f t="shared" ref="GL54:GT54" si="32">COUNTIF(GL4:GL50,"ped*")</f>
        <v>0</v>
      </c>
      <c r="GM54" s="118">
        <f>COUNTIF(GM4:GM50,"ped*")</f>
        <v>4</v>
      </c>
      <c r="GN54" s="118">
        <f t="shared" si="32"/>
        <v>2</v>
      </c>
      <c r="GO54" s="118">
        <f>COUNTIF(GO4:GO50,"ped*")</f>
        <v>0</v>
      </c>
      <c r="GP54" s="118"/>
      <c r="GQ54" s="118">
        <f t="shared" si="32"/>
        <v>3</v>
      </c>
      <c r="GR54" s="118">
        <f t="shared" si="32"/>
        <v>0</v>
      </c>
      <c r="GS54" s="118">
        <f t="shared" si="32"/>
        <v>0</v>
      </c>
      <c r="GT54" s="118">
        <f t="shared" si="32"/>
        <v>4</v>
      </c>
      <c r="GU54" s="116"/>
      <c r="GV54" s="118">
        <f>COUNTIF(GV4:GV50,"ped*")</f>
        <v>0</v>
      </c>
      <c r="GW54" s="118"/>
      <c r="GX54" s="118">
        <f>COUNTIF(GX4:GX50,"ped*")</f>
        <v>4</v>
      </c>
      <c r="GY54" s="118">
        <f>COUNTIF(GY4:GY50,"ped*")</f>
        <v>2</v>
      </c>
      <c r="GZ54" s="118">
        <f>COUNTIF(GZ4:GZ50,"ped*")</f>
        <v>0</v>
      </c>
      <c r="HA54" s="118">
        <f>COUNTIF(HA4:HA50,"ped*")</f>
        <v>4</v>
      </c>
      <c r="HB54" s="116"/>
      <c r="HC54" s="118">
        <f t="shared" ref="HC54:HK54" si="33">COUNTIF(HC4:HC50,"ped*")</f>
        <v>0</v>
      </c>
      <c r="HD54" s="118">
        <f>COUNTIF(HD4:HD50,"ped*")</f>
        <v>3</v>
      </c>
      <c r="HE54" s="118">
        <f t="shared" si="33"/>
        <v>0</v>
      </c>
      <c r="HF54" s="118"/>
      <c r="HG54" s="118">
        <f t="shared" si="33"/>
        <v>0</v>
      </c>
      <c r="HH54" s="118">
        <f t="shared" si="33"/>
        <v>3</v>
      </c>
      <c r="HI54" s="118">
        <f t="shared" si="33"/>
        <v>0</v>
      </c>
      <c r="HJ54" s="118">
        <f>COUNTIF(HJ4:HJ50,"ped*")</f>
        <v>0</v>
      </c>
      <c r="HK54" s="118">
        <f t="shared" si="33"/>
        <v>3</v>
      </c>
      <c r="HL54" s="116"/>
      <c r="HM54" s="118">
        <f>COUNTIF(HM4:HM50,"ped*")</f>
        <v>0</v>
      </c>
      <c r="HN54" s="118"/>
      <c r="HO54" s="118">
        <f>COUNTIF(HO4:HO50,"ped*")</f>
        <v>3</v>
      </c>
      <c r="HP54" s="118">
        <f>COUNTIF(HP4:HP50,"ped*")</f>
        <v>0</v>
      </c>
      <c r="HQ54" s="118">
        <f>COUNTIF(HQ14:HQ50,"ped*")</f>
        <v>0</v>
      </c>
      <c r="HR54" s="118">
        <f>COUNTIF(HR4:HR50,"ped*")</f>
        <v>5</v>
      </c>
      <c r="HS54" s="116"/>
      <c r="HT54" s="118">
        <f t="shared" ref="HT54:IA54" si="34">COUNTIF(HT4:HT50,"ped*")</f>
        <v>0</v>
      </c>
      <c r="HU54" s="118">
        <f t="shared" si="34"/>
        <v>4</v>
      </c>
      <c r="HV54" s="118">
        <f t="shared" si="34"/>
        <v>0</v>
      </c>
      <c r="HW54" s="118">
        <f t="shared" si="34"/>
        <v>0</v>
      </c>
      <c r="HX54" s="118">
        <f t="shared" si="34"/>
        <v>3</v>
      </c>
      <c r="HY54" s="118">
        <f t="shared" si="34"/>
        <v>2</v>
      </c>
      <c r="HZ54" s="118">
        <f t="shared" si="34"/>
        <v>0</v>
      </c>
      <c r="IA54" s="118">
        <f t="shared" si="34"/>
        <v>4</v>
      </c>
      <c r="IB54" s="116"/>
      <c r="IC54" s="116"/>
      <c r="ID54" s="118">
        <f>COUNTIF(ID4:ID50,"ped*")</f>
        <v>0</v>
      </c>
      <c r="IE54" s="118">
        <f>COUNTIF(IE4:IE50,"ped*")</f>
        <v>3</v>
      </c>
      <c r="IF54" s="118">
        <f>COUNTIF(IF4:IF50,"ped*")</f>
        <v>0</v>
      </c>
      <c r="IG54" s="118">
        <f>COUNTIF(IG4:IG50,"ped*")</f>
        <v>0</v>
      </c>
      <c r="IH54" s="118">
        <f>COUNTIF(IH4:IH50,"ped*")</f>
        <v>4</v>
      </c>
      <c r="II54" s="116"/>
      <c r="IJ54" s="116"/>
      <c r="IK54" s="118">
        <f t="shared" ref="IK54:IR54" si="35">COUNTIF(IK4:IK50,"ped*")</f>
        <v>0</v>
      </c>
      <c r="IL54" s="118">
        <f t="shared" si="35"/>
        <v>3</v>
      </c>
      <c r="IM54" s="118">
        <f t="shared" si="35"/>
        <v>0</v>
      </c>
      <c r="IN54" s="118">
        <f>COUNTIF(IN4:IN50,"ped*")</f>
        <v>0</v>
      </c>
      <c r="IO54" s="118">
        <f t="shared" si="35"/>
        <v>3</v>
      </c>
      <c r="IP54" s="118">
        <f>COUNTIF(IP4:IP50,"ped*")</f>
        <v>2</v>
      </c>
      <c r="IQ54" s="118">
        <f t="shared" si="35"/>
        <v>0</v>
      </c>
      <c r="IR54" s="118">
        <f t="shared" si="35"/>
        <v>3</v>
      </c>
      <c r="IS54" s="116"/>
      <c r="IT54" s="118">
        <f>COUNTIF(IT4:IT50,"ped*")</f>
        <v>0</v>
      </c>
      <c r="IU54" s="118"/>
      <c r="IV54" s="118">
        <f>COUNTIF(IV4:IV50,"ped*")</f>
        <v>2</v>
      </c>
      <c r="IW54" s="118">
        <f>COUNTIF(IW4:IW50,"ped*")</f>
        <v>0</v>
      </c>
      <c r="IX54" s="118">
        <f>COUNTIF(IX4:IX50,"ped*")</f>
        <v>0</v>
      </c>
      <c r="IY54" s="118">
        <f>COUNTIF(IY4:IY50,"ped*")</f>
        <v>3</v>
      </c>
      <c r="IZ54" s="116"/>
      <c r="JA54" s="118">
        <f t="shared" ref="JA54:JD54" si="36">COUNTIF(JA4:JA50,"ped*")</f>
        <v>0</v>
      </c>
      <c r="JB54" s="118">
        <f t="shared" si="36"/>
        <v>0</v>
      </c>
      <c r="JC54" s="118">
        <f t="shared" si="36"/>
        <v>0</v>
      </c>
      <c r="JD54" s="118">
        <f t="shared" si="36"/>
        <v>0</v>
      </c>
    </row>
    <row r="55" spans="1:264" s="38" customFormat="1" ht="23.25" customHeight="1">
      <c r="A55" s="109"/>
      <c r="B55" s="109"/>
      <c r="C55" s="109"/>
      <c r="D55" s="109"/>
      <c r="E55" s="24"/>
      <c r="F55" s="109"/>
      <c r="G55" s="109"/>
      <c r="H55" s="109"/>
      <c r="I55" s="109"/>
      <c r="J55" s="109"/>
      <c r="K55" s="109"/>
      <c r="L55" s="110"/>
      <c r="M55" s="109"/>
      <c r="N55" s="109"/>
      <c r="O55" s="110"/>
      <c r="P55" s="109"/>
      <c r="Q55" s="109"/>
      <c r="R55" s="109"/>
      <c r="S55" s="29"/>
      <c r="T55" s="109"/>
      <c r="U55" s="109"/>
      <c r="V55" s="108"/>
      <c r="W55" s="39"/>
      <c r="X55" s="40" t="s">
        <v>23</v>
      </c>
      <c r="Z55" s="119">
        <f>COUNTIF(Z4:Z50,"psych*")</f>
        <v>4</v>
      </c>
      <c r="AA55" s="119">
        <f>COUNTIF(AA4:AA49,"psych*")</f>
        <v>0</v>
      </c>
      <c r="AB55" s="119">
        <f>COUNTIF(AB4:AB50,"psych*")</f>
        <v>0</v>
      </c>
      <c r="AC55" s="119">
        <f>COUNTIF(AC4:AC50,"psych*")</f>
        <v>4</v>
      </c>
      <c r="AD55" s="119">
        <f>COUNTIF(AD4:AD50,"psych*")</f>
        <v>0</v>
      </c>
      <c r="AE55" s="119">
        <f>COUNTIF(AE4:AE50,"psych*")</f>
        <v>0</v>
      </c>
      <c r="AF55" s="119">
        <f>COUNTIF(AF4:AF50,"psych*")</f>
        <v>4</v>
      </c>
      <c r="AG55" s="119"/>
      <c r="AH55" s="119">
        <f>COUNTIF(AH4:AH50,"psych*")</f>
        <v>0</v>
      </c>
      <c r="AI55" s="119">
        <f>COUNTIF(AI4:AI50,"psych*")</f>
        <v>4</v>
      </c>
      <c r="AJ55" s="119">
        <f>COUNTIF(AJ4:AJ50,"psych*")</f>
        <v>0</v>
      </c>
      <c r="AK55" s="119">
        <f>COUNTIF(AK4:AK50,"psych*")</f>
        <v>0</v>
      </c>
      <c r="AL55" s="119">
        <f>COUNTIF(AL4:AL50,"psych*")</f>
        <v>5</v>
      </c>
      <c r="AM55" s="116"/>
      <c r="AN55" s="116"/>
      <c r="AO55" s="119">
        <f t="shared" ref="AO55:AV55" si="37">COUNTIF(AO4:AO50,"psych*")</f>
        <v>0</v>
      </c>
      <c r="AP55" s="119">
        <f t="shared" si="37"/>
        <v>5</v>
      </c>
      <c r="AQ55" s="119">
        <f t="shared" si="37"/>
        <v>0</v>
      </c>
      <c r="AR55" s="119">
        <f t="shared" si="37"/>
        <v>0</v>
      </c>
      <c r="AS55" s="119">
        <f t="shared" si="37"/>
        <v>4</v>
      </c>
      <c r="AT55" s="119">
        <f t="shared" si="37"/>
        <v>0</v>
      </c>
      <c r="AU55" s="119">
        <f t="shared" si="37"/>
        <v>0</v>
      </c>
      <c r="AV55" s="119">
        <f t="shared" si="37"/>
        <v>6</v>
      </c>
      <c r="AW55" s="116"/>
      <c r="AX55" s="119">
        <f>COUNTIF(AX4:AX50,"psych*")</f>
        <v>0</v>
      </c>
      <c r="AY55" s="119">
        <f>COUNTIF(AY4:AY50,"psych*")</f>
        <v>6</v>
      </c>
      <c r="AZ55" s="119">
        <f>COUNTIF(AZ4:AZ50,"psych*")</f>
        <v>0</v>
      </c>
      <c r="BA55" s="119">
        <f>COUNTIF(BA4:BA50,"psych*")</f>
        <v>0</v>
      </c>
      <c r="BB55" s="119">
        <f>COUNTIF(BB4:BB50,"psych*")</f>
        <v>7</v>
      </c>
      <c r="BC55" s="116"/>
      <c r="BD55" s="116"/>
      <c r="BE55" s="119">
        <f t="shared" ref="BE55:BL55" si="38">COUNTIF(BE4:BE50,"psych*")</f>
        <v>0</v>
      </c>
      <c r="BF55" s="119">
        <f t="shared" si="38"/>
        <v>7</v>
      </c>
      <c r="BG55" s="119">
        <f t="shared" si="38"/>
        <v>0</v>
      </c>
      <c r="BH55" s="119">
        <f t="shared" si="38"/>
        <v>0</v>
      </c>
      <c r="BI55" s="119">
        <f t="shared" si="38"/>
        <v>6</v>
      </c>
      <c r="BJ55" s="119">
        <f t="shared" si="38"/>
        <v>0</v>
      </c>
      <c r="BK55" s="119">
        <f t="shared" si="38"/>
        <v>0</v>
      </c>
      <c r="BL55" s="119">
        <f t="shared" si="38"/>
        <v>7</v>
      </c>
      <c r="BM55" s="116"/>
      <c r="BN55" s="119">
        <f>COUNTIF(BN4:BN50,"psych*")</f>
        <v>0</v>
      </c>
      <c r="BO55" s="119">
        <f>COUNTIF(BO4:BO49,"psych*")</f>
        <v>6</v>
      </c>
      <c r="BP55" s="119">
        <f>COUNTIF(BP4:BP50,"psych*")</f>
        <v>0</v>
      </c>
      <c r="BQ55" s="119">
        <f>COUNTIF(BQ4:BQ50,"psych*")</f>
        <v>0</v>
      </c>
      <c r="BR55" s="119">
        <f>COUNTIF(BR4:BR50,"psych*")</f>
        <v>5</v>
      </c>
      <c r="BS55" s="116"/>
      <c r="BT55" s="116"/>
      <c r="BU55" s="119">
        <f>COUNTIF(BU4:BU50,"psych*")</f>
        <v>0</v>
      </c>
      <c r="BV55" s="119">
        <f>COUNTIF(BV4:BV50,"psych*")</f>
        <v>5</v>
      </c>
      <c r="BW55" s="119">
        <f>COUNTIF(BW4:BW50,"psych*")</f>
        <v>0</v>
      </c>
      <c r="BX55" s="119"/>
      <c r="BY55" s="119">
        <f>COUNTIF(BY4:BY50,"psych*")</f>
        <v>0</v>
      </c>
      <c r="BZ55" s="119">
        <f>COUNTIF(BZ4:BZ50,"psych*")</f>
        <v>4</v>
      </c>
      <c r="CA55" s="119">
        <f>COUNTIF(CA4:CA50,"psych*")</f>
        <v>0</v>
      </c>
      <c r="CB55" s="119">
        <f>COUNTIF(CB14:CB50,"psych*")</f>
        <v>0</v>
      </c>
      <c r="CC55" s="119">
        <f>COUNTIF(CC4:CC50,"psych*")</f>
        <v>3</v>
      </c>
      <c r="CD55" s="116"/>
      <c r="CE55" s="119">
        <f>COUNTIF(CE4:CE50,"psych*")</f>
        <v>0</v>
      </c>
      <c r="CF55" s="119">
        <f>COUNTIF(CF5:CF50,"psych*")</f>
        <v>4</v>
      </c>
      <c r="CG55" s="119">
        <f>COUNTIF(CG4:CG50,"psych*")</f>
        <v>0</v>
      </c>
      <c r="CH55" s="119">
        <f>COUNTIF(CH4:CH50,"psych*")</f>
        <v>0</v>
      </c>
      <c r="CI55" s="119">
        <f>COUNTIF(CI4:CI50,"psych*")</f>
        <v>4</v>
      </c>
      <c r="CJ55" s="116"/>
      <c r="CK55" s="116"/>
      <c r="CL55" s="119">
        <f t="shared" ref="CL55:CT55" si="39">COUNTIF(CL4:CL50,"psych*")</f>
        <v>0</v>
      </c>
      <c r="CM55" s="119">
        <f t="shared" si="39"/>
        <v>5</v>
      </c>
      <c r="CN55" s="119">
        <f t="shared" si="39"/>
        <v>0</v>
      </c>
      <c r="CO55" s="119"/>
      <c r="CP55" s="119">
        <f t="shared" si="39"/>
        <v>0</v>
      </c>
      <c r="CQ55" s="119">
        <f t="shared" si="39"/>
        <v>6</v>
      </c>
      <c r="CR55" s="119">
        <f t="shared" si="39"/>
        <v>0</v>
      </c>
      <c r="CS55" s="119">
        <f t="shared" si="39"/>
        <v>0</v>
      </c>
      <c r="CT55" s="119">
        <f t="shared" si="39"/>
        <v>5</v>
      </c>
      <c r="CU55" s="116"/>
      <c r="CV55" s="119">
        <f>COUNTIF(CV4:CV50,"psych*")</f>
        <v>0</v>
      </c>
      <c r="CW55" s="139"/>
      <c r="CX55" s="119">
        <f>COUNTIF(CX4:CX50,"psych*")</f>
        <v>5</v>
      </c>
      <c r="CY55" s="119">
        <f>COUNTIF(CY4:CY50,"psych*")</f>
        <v>0</v>
      </c>
      <c r="CZ55" s="119"/>
      <c r="DA55" s="119">
        <f>COUNTIF(DA4:DA50,"psych*")</f>
        <v>0</v>
      </c>
      <c r="DB55" s="119">
        <f>COUNTIF(DB4:DB50,"psych*")</f>
        <v>5</v>
      </c>
      <c r="DC55" s="116"/>
      <c r="DD55" s="119">
        <f t="shared" ref="DD55:DK55" si="40">COUNTIF(DD4:DD50,"psych*")</f>
        <v>0</v>
      </c>
      <c r="DE55" s="119">
        <f t="shared" si="40"/>
        <v>5</v>
      </c>
      <c r="DF55" s="119">
        <f t="shared" si="40"/>
        <v>0</v>
      </c>
      <c r="DG55" s="119">
        <f t="shared" si="40"/>
        <v>0</v>
      </c>
      <c r="DH55" s="119">
        <f t="shared" si="40"/>
        <v>5</v>
      </c>
      <c r="DI55" s="119">
        <f>COUNTIF(DI4:DI50,"psych*")</f>
        <v>0</v>
      </c>
      <c r="DJ55" s="119">
        <f t="shared" si="40"/>
        <v>0</v>
      </c>
      <c r="DK55" s="119">
        <f t="shared" si="40"/>
        <v>4</v>
      </c>
      <c r="DL55" s="116"/>
      <c r="DM55" s="119">
        <f>COUNTIF(DM4:DM50,"psych*")</f>
        <v>0</v>
      </c>
      <c r="DN55" s="139"/>
      <c r="DO55" s="119">
        <f>COUNTIF(DO4:DO50,"psych*")</f>
        <v>5</v>
      </c>
      <c r="DP55" s="119">
        <f>COUNTIF(DP4:DP48,"psych*")</f>
        <v>0</v>
      </c>
      <c r="DQ55" s="119">
        <f>COUNTIF(DQ4:DQ50,"psych*")</f>
        <v>0</v>
      </c>
      <c r="DR55" s="119">
        <f>COUNTIF(DR4:DR50,"psych*")</f>
        <v>5</v>
      </c>
      <c r="DS55" s="116"/>
      <c r="DT55" s="119">
        <f t="shared" ref="DT55:EA55" si="41">COUNTIF(DT4:DT50,"psych*")</f>
        <v>0</v>
      </c>
      <c r="DU55" s="119">
        <f t="shared" si="41"/>
        <v>5</v>
      </c>
      <c r="DV55" s="119">
        <f t="shared" si="41"/>
        <v>0</v>
      </c>
      <c r="DW55" s="119">
        <f t="shared" si="41"/>
        <v>0</v>
      </c>
      <c r="DX55" s="119">
        <f t="shared" si="41"/>
        <v>5</v>
      </c>
      <c r="DY55" s="119">
        <f t="shared" si="41"/>
        <v>0</v>
      </c>
      <c r="DZ55" s="119">
        <f t="shared" si="41"/>
        <v>0</v>
      </c>
      <c r="EA55" s="119">
        <f t="shared" si="41"/>
        <v>5</v>
      </c>
      <c r="EB55" s="116"/>
      <c r="EC55" s="116"/>
      <c r="ED55" s="119">
        <f>COUNTIF(ED4:ED50,"psych*")</f>
        <v>0</v>
      </c>
      <c r="EE55" s="119">
        <f>COUNTIF(EE4:EE50,"psych*")</f>
        <v>5</v>
      </c>
      <c r="EF55" s="119">
        <f>COUNTIF(EF4:EF50,"psych*")</f>
        <v>0</v>
      </c>
      <c r="EG55" s="119">
        <f>COUNTIF(EG4:EG50,"psych*")</f>
        <v>0</v>
      </c>
      <c r="EH55" s="119">
        <f>COUNTIF(EH4:EH50,"psych*")</f>
        <v>5</v>
      </c>
      <c r="EI55" s="116"/>
      <c r="EJ55" s="119">
        <f t="shared" ref="EJ55:ER55" si="42">COUNTIF(EJ4:EJ50,"psych*")</f>
        <v>0</v>
      </c>
      <c r="EK55" s="119">
        <f>COUNTIF(EK4:EK50,"psych*")</f>
        <v>4</v>
      </c>
      <c r="EL55" s="119">
        <f t="shared" si="42"/>
        <v>0</v>
      </c>
      <c r="EM55" s="119">
        <f t="shared" si="42"/>
        <v>0</v>
      </c>
      <c r="EN55" s="119"/>
      <c r="EO55" s="119">
        <f t="shared" si="42"/>
        <v>4</v>
      </c>
      <c r="EP55" s="119">
        <f t="shared" si="42"/>
        <v>0</v>
      </c>
      <c r="EQ55" s="119">
        <f t="shared" si="42"/>
        <v>0</v>
      </c>
      <c r="ER55" s="119">
        <f t="shared" si="42"/>
        <v>5</v>
      </c>
      <c r="ES55" s="116"/>
      <c r="ET55" s="116"/>
      <c r="EU55" s="119">
        <f>COUNTIF(EU4:EU50,"psych*")</f>
        <v>0</v>
      </c>
      <c r="EV55" s="119">
        <f>COUNTIF(EV4:EV50,"psych*")</f>
        <v>5</v>
      </c>
      <c r="EW55" s="119">
        <f>COUNTIF(EW4:EW50,"psych*")</f>
        <v>0</v>
      </c>
      <c r="EX55" s="119">
        <f>COUNTIF(EX4:EX50,"psych*")</f>
        <v>0</v>
      </c>
      <c r="EY55" s="119">
        <f>COUNTIF(EY4:EY50,"psych*")</f>
        <v>5</v>
      </c>
      <c r="EZ55" s="116"/>
      <c r="FA55" s="119">
        <f t="shared" ref="FA55:FI55" si="43">COUNTIF(FA4:FA50,"psych*")</f>
        <v>0</v>
      </c>
      <c r="FB55" s="119"/>
      <c r="FC55" s="119">
        <f t="shared" si="43"/>
        <v>5</v>
      </c>
      <c r="FD55" s="119">
        <f t="shared" si="43"/>
        <v>0</v>
      </c>
      <c r="FE55" s="119">
        <f>COUNTIF(FE4:FE50,"psych*")</f>
        <v>0</v>
      </c>
      <c r="FF55" s="119">
        <f t="shared" si="43"/>
        <v>5</v>
      </c>
      <c r="FG55" s="119">
        <f t="shared" si="43"/>
        <v>0</v>
      </c>
      <c r="FH55" s="119">
        <f>COUNTIF(FH4:FH50,"psych*")</f>
        <v>0</v>
      </c>
      <c r="FI55" s="119">
        <f t="shared" si="43"/>
        <v>5</v>
      </c>
      <c r="FJ55" s="116"/>
      <c r="FK55" s="119">
        <f>COUNTIF(FK4:FK50,"psych*")</f>
        <v>0</v>
      </c>
      <c r="FL55" s="119"/>
      <c r="FM55" s="119">
        <f>COUNTIF(FM4:FM50,"psych*")</f>
        <v>5</v>
      </c>
      <c r="FN55" s="119">
        <f>COUNTIF(FN4:FN50,"psych*")</f>
        <v>0</v>
      </c>
      <c r="FO55" s="119"/>
      <c r="FP55" s="119">
        <f>COUNTIF(FP4:FP50,"psych*")</f>
        <v>0</v>
      </c>
      <c r="FQ55" s="119">
        <f>COUNTIF(FQ4:FQ50,"psych*")</f>
        <v>4</v>
      </c>
      <c r="FR55" s="116"/>
      <c r="FS55" s="119">
        <f t="shared" ref="FS55:GB55" si="44">COUNTIF(FS4:FS50,"psych*")</f>
        <v>0</v>
      </c>
      <c r="FT55" s="119">
        <f t="shared" si="44"/>
        <v>4</v>
      </c>
      <c r="FU55" s="119">
        <f>COUNTIF(FU4:FU50,"psych*")</f>
        <v>0</v>
      </c>
      <c r="FV55" s="119"/>
      <c r="FW55" s="119">
        <f t="shared" si="44"/>
        <v>0</v>
      </c>
      <c r="FX55" s="119"/>
      <c r="FY55" s="119">
        <f t="shared" si="44"/>
        <v>4</v>
      </c>
      <c r="FZ55" s="119">
        <f t="shared" si="44"/>
        <v>0</v>
      </c>
      <c r="GA55" s="119">
        <f t="shared" si="44"/>
        <v>0</v>
      </c>
      <c r="GB55" s="119">
        <f t="shared" si="44"/>
        <v>4</v>
      </c>
      <c r="GC55" s="116"/>
      <c r="GD55" s="116"/>
      <c r="GE55" s="119">
        <f>COUNTIF(GE4:GE50,"psych*")</f>
        <v>0</v>
      </c>
      <c r="GF55" s="119">
        <f>COUNTIF(GF4:GF50,"psych*")</f>
        <v>4</v>
      </c>
      <c r="GG55" s="119">
        <f>COUNTIF(GG4:GG50,"psych*")</f>
        <v>0</v>
      </c>
      <c r="GH55" s="119">
        <f>COUNTIF(GH4:GH50,"psych*")</f>
        <v>0</v>
      </c>
      <c r="GI55" s="119"/>
      <c r="GJ55" s="119">
        <f>COUNTIF(GJ4:GJ50,"psych*")</f>
        <v>1</v>
      </c>
      <c r="GK55" s="116"/>
      <c r="GL55" s="119">
        <f t="shared" ref="GL55:GT55" si="45">COUNTIF(GL4:GL50,"psych*")</f>
        <v>0</v>
      </c>
      <c r="GM55" s="119">
        <f>COUNTIF(GM4:GM50,"psych*")</f>
        <v>4</v>
      </c>
      <c r="GN55" s="119">
        <f t="shared" si="45"/>
        <v>0</v>
      </c>
      <c r="GO55" s="119">
        <f>COUNTIF(GO4:GO50,"psych*")</f>
        <v>0</v>
      </c>
      <c r="GP55" s="119"/>
      <c r="GQ55" s="119">
        <f t="shared" si="45"/>
        <v>4</v>
      </c>
      <c r="GR55" s="119">
        <f t="shared" si="45"/>
        <v>0</v>
      </c>
      <c r="GS55" s="119">
        <f t="shared" si="45"/>
        <v>0</v>
      </c>
      <c r="GT55" s="119">
        <f t="shared" si="45"/>
        <v>4</v>
      </c>
      <c r="GU55" s="116"/>
      <c r="GV55" s="119">
        <f>COUNTIF(GV4:GV50,"psych*")</f>
        <v>0</v>
      </c>
      <c r="GW55" s="119"/>
      <c r="GX55" s="119">
        <f>COUNTIF(GX4:GX50,"psych*")</f>
        <v>4</v>
      </c>
      <c r="GY55" s="119">
        <f>COUNTIF(GY4:GY50,"psych*")</f>
        <v>0</v>
      </c>
      <c r="GZ55" s="119">
        <f>COUNTIF(GZ4:GZ50,"psych*")</f>
        <v>0</v>
      </c>
      <c r="HA55" s="119">
        <f>COUNTIF(HA4:HA50,"psych*")</f>
        <v>5</v>
      </c>
      <c r="HB55" s="116"/>
      <c r="HC55" s="119">
        <f t="shared" ref="HC55:HK55" si="46">COUNTIF(HC4:HC50,"psych*")</f>
        <v>0</v>
      </c>
      <c r="HD55" s="119">
        <f>COUNTIF(HD4:HD50,"psych*")</f>
        <v>5</v>
      </c>
      <c r="HE55" s="119">
        <f t="shared" si="46"/>
        <v>0</v>
      </c>
      <c r="HF55" s="119"/>
      <c r="HG55" s="119">
        <f t="shared" si="46"/>
        <v>0</v>
      </c>
      <c r="HH55" s="119">
        <f t="shared" si="46"/>
        <v>5</v>
      </c>
      <c r="HI55" s="119">
        <f t="shared" si="46"/>
        <v>0</v>
      </c>
      <c r="HJ55" s="119">
        <f>COUNTIF(HJ4:HJ50,"psych*")</f>
        <v>0</v>
      </c>
      <c r="HK55" s="119">
        <f t="shared" si="46"/>
        <v>4</v>
      </c>
      <c r="HL55" s="116"/>
      <c r="HM55" s="119">
        <f>COUNTIF(HM4:HM50,"psych*")</f>
        <v>0</v>
      </c>
      <c r="HN55" s="119"/>
      <c r="HO55" s="119">
        <f>COUNTIF(HO4:HO50,"psych*")</f>
        <v>4</v>
      </c>
      <c r="HP55" s="119">
        <f>COUNTIF(HP4:HP50,"psych*")</f>
        <v>0</v>
      </c>
      <c r="HQ55" s="119">
        <f>COUNTIF(HQ14:HQ50,"psych*")</f>
        <v>0</v>
      </c>
      <c r="HR55" s="119">
        <f>COUNTIF(HR4:HR50,"psych*")</f>
        <v>4</v>
      </c>
      <c r="HS55" s="116"/>
      <c r="HT55" s="119">
        <f t="shared" ref="HT55:IA55" si="47">COUNTIF(HT4:HT50,"psych*")</f>
        <v>0</v>
      </c>
      <c r="HU55" s="119">
        <f t="shared" si="47"/>
        <v>4</v>
      </c>
      <c r="HV55" s="119">
        <f t="shared" si="47"/>
        <v>0</v>
      </c>
      <c r="HW55" s="119">
        <f t="shared" si="47"/>
        <v>0</v>
      </c>
      <c r="HX55" s="119">
        <f t="shared" si="47"/>
        <v>5</v>
      </c>
      <c r="HY55" s="119">
        <f t="shared" si="47"/>
        <v>0</v>
      </c>
      <c r="HZ55" s="119">
        <f t="shared" si="47"/>
        <v>0</v>
      </c>
      <c r="IA55" s="119">
        <f t="shared" si="47"/>
        <v>5</v>
      </c>
      <c r="IB55" s="116"/>
      <c r="IC55" s="116"/>
      <c r="ID55" s="119">
        <f>COUNTIF(ID4:ID50,"psych*")</f>
        <v>0</v>
      </c>
      <c r="IE55" s="119">
        <f>COUNTIF(IE4:IE50,"psych*")</f>
        <v>6</v>
      </c>
      <c r="IF55" s="119">
        <f>COUNTIF(IF4:IF50,"psych*")</f>
        <v>0</v>
      </c>
      <c r="IG55" s="119">
        <f>COUNTIF(IG4:IG50,"psych*")</f>
        <v>0</v>
      </c>
      <c r="IH55" s="119">
        <f>COUNTIF(IH4:IH50,"psych*")</f>
        <v>5</v>
      </c>
      <c r="II55" s="116"/>
      <c r="IJ55" s="116"/>
      <c r="IK55" s="119">
        <f t="shared" ref="IK55:IR55" si="48">COUNTIF(IK4:IK50,"psych*")</f>
        <v>0</v>
      </c>
      <c r="IL55" s="119">
        <f t="shared" si="48"/>
        <v>5</v>
      </c>
      <c r="IM55" s="119">
        <f t="shared" si="48"/>
        <v>0</v>
      </c>
      <c r="IN55" s="119">
        <f>COUNTIF(IN4:IN50,"psych*")</f>
        <v>0</v>
      </c>
      <c r="IO55" s="119">
        <f t="shared" si="48"/>
        <v>5</v>
      </c>
      <c r="IP55" s="119">
        <f>COUNTIF(IP4:IP50,"psych*")</f>
        <v>0</v>
      </c>
      <c r="IQ55" s="119">
        <f t="shared" si="48"/>
        <v>0</v>
      </c>
      <c r="IR55" s="119">
        <f t="shared" si="48"/>
        <v>5</v>
      </c>
      <c r="IS55" s="116"/>
      <c r="IT55" s="119">
        <f>COUNTIF(IT4:IT50,"psych*")</f>
        <v>0</v>
      </c>
      <c r="IU55" s="119"/>
      <c r="IV55" s="119">
        <f>COUNTIF(IV4:IV50,"psych*")</f>
        <v>2</v>
      </c>
      <c r="IW55" s="119">
        <f>COUNTIF(IW4:IW50,"psych*")</f>
        <v>0</v>
      </c>
      <c r="IX55" s="119">
        <f>COUNTIF(IX4:IX50,"psych*")</f>
        <v>0</v>
      </c>
      <c r="IY55" s="119">
        <f>COUNTIF(IY4:IY50,"psych*")</f>
        <v>3</v>
      </c>
      <c r="IZ55" s="116"/>
      <c r="JA55" s="119">
        <f t="shared" ref="JA55:JD55" si="49">COUNTIF(JA4:JA50,"psych*")</f>
        <v>0</v>
      </c>
      <c r="JB55" s="119">
        <f t="shared" si="49"/>
        <v>2</v>
      </c>
      <c r="JC55" s="119">
        <f t="shared" si="49"/>
        <v>0</v>
      </c>
      <c r="JD55" s="119">
        <f t="shared" si="49"/>
        <v>0</v>
      </c>
    </row>
    <row r="56" spans="1:264" s="41" customFormat="1" ht="23.25" customHeight="1">
      <c r="B56" s="109"/>
      <c r="E56" s="24"/>
      <c r="L56" s="110"/>
      <c r="O56" s="110"/>
      <c r="Q56" s="109"/>
      <c r="R56" s="109"/>
      <c r="S56" s="29"/>
      <c r="T56" s="109"/>
      <c r="U56" s="109"/>
      <c r="V56" s="108"/>
      <c r="W56" s="42"/>
      <c r="X56" s="43" t="s">
        <v>24</v>
      </c>
      <c r="Z56" s="120">
        <f>COUNTIF(Z4:Z50,"chir nacz*")</f>
        <v>0</v>
      </c>
      <c r="AA56" s="120">
        <f>COUNTIF(AA4:AA49,"chir nacz*")</f>
        <v>0</v>
      </c>
      <c r="AB56" s="120">
        <f>COUNTIF(AB4:AB50,"chir nacz*")</f>
        <v>0</v>
      </c>
      <c r="AC56" s="120">
        <f>COUNTIF(AC4:AC50,"chir nacz*")</f>
        <v>0</v>
      </c>
      <c r="AD56" s="120">
        <f>COUNTIF(AD4:AD50,"chir nacz*")</f>
        <v>0</v>
      </c>
      <c r="AE56" s="120">
        <f>COUNTIF(AE4:AE50,"chir nacz*")</f>
        <v>0</v>
      </c>
      <c r="AF56" s="120">
        <f>COUNTIF(AF4:AF50,"chir nacz*")</f>
        <v>0</v>
      </c>
      <c r="AG56" s="120"/>
      <c r="AH56" s="120">
        <f>COUNTIF(AH4:AH50,"chir nacz*")</f>
        <v>0</v>
      </c>
      <c r="AI56" s="120">
        <f>COUNTIF(AI4:AI50,"chir nacz*")</f>
        <v>0</v>
      </c>
      <c r="AJ56" s="120">
        <f>COUNTIF(AJ4:AJ50,"chir nacz*")</f>
        <v>0</v>
      </c>
      <c r="AK56" s="120">
        <f>COUNTIF(AK4:AK50,"chir nacz*")</f>
        <v>0</v>
      </c>
      <c r="AL56" s="120">
        <f>COUNTIF(AL4:AL50,"chir nacz*")</f>
        <v>0</v>
      </c>
      <c r="AM56" s="120"/>
      <c r="AN56" s="120"/>
      <c r="AO56" s="120">
        <f t="shared" ref="AO56:AV56" si="50">COUNTIF(AO4:AO50,"chir nacz*")</f>
        <v>0</v>
      </c>
      <c r="AP56" s="120">
        <f t="shared" si="50"/>
        <v>0</v>
      </c>
      <c r="AQ56" s="120">
        <f t="shared" si="50"/>
        <v>0</v>
      </c>
      <c r="AR56" s="120">
        <f t="shared" si="50"/>
        <v>0</v>
      </c>
      <c r="AS56" s="120">
        <f t="shared" si="50"/>
        <v>0</v>
      </c>
      <c r="AT56" s="120">
        <f t="shared" si="50"/>
        <v>0</v>
      </c>
      <c r="AU56" s="120">
        <f t="shared" si="50"/>
        <v>0</v>
      </c>
      <c r="AV56" s="120">
        <f t="shared" si="50"/>
        <v>0</v>
      </c>
      <c r="AW56" s="120"/>
      <c r="AX56" s="120">
        <f>COUNTIF(AX4:AX50,"chir nacz*")</f>
        <v>0</v>
      </c>
      <c r="AY56" s="120">
        <f>COUNTIF(AY4:AY50,"chir nacz*")</f>
        <v>0</v>
      </c>
      <c r="AZ56" s="120">
        <f>COUNTIF(AZ4:AZ50,"chir nacz*")</f>
        <v>0</v>
      </c>
      <c r="BA56" s="120">
        <f>COUNTIF(BA4:BA50,"chir nacz*")</f>
        <v>0</v>
      </c>
      <c r="BB56" s="120">
        <f>COUNTIF(BB4:BB50,"chir nacz*")</f>
        <v>0</v>
      </c>
      <c r="BC56" s="120"/>
      <c r="BD56" s="120"/>
      <c r="BE56" s="120">
        <f t="shared" ref="BE56:BL56" si="51">COUNTIF(BE4:BE50,"chir nacz*")</f>
        <v>0</v>
      </c>
      <c r="BF56" s="120">
        <f t="shared" si="51"/>
        <v>0</v>
      </c>
      <c r="BG56" s="120">
        <f t="shared" si="51"/>
        <v>0</v>
      </c>
      <c r="BH56" s="120">
        <f t="shared" si="51"/>
        <v>0</v>
      </c>
      <c r="BI56" s="120">
        <f t="shared" si="51"/>
        <v>0</v>
      </c>
      <c r="BJ56" s="120">
        <f t="shared" si="51"/>
        <v>0</v>
      </c>
      <c r="BK56" s="120">
        <f t="shared" si="51"/>
        <v>0</v>
      </c>
      <c r="BL56" s="120">
        <f t="shared" si="51"/>
        <v>0</v>
      </c>
      <c r="BM56" s="120"/>
      <c r="BN56" s="120">
        <f>COUNTIF(BN4:BN50,"chir nacz*")</f>
        <v>0</v>
      </c>
      <c r="BO56" s="120">
        <f>COUNTIF(BO4:BO49,"chir nacz*")</f>
        <v>0</v>
      </c>
      <c r="BP56" s="120">
        <f>COUNTIF(BP4:BP50,"chir nacz*")</f>
        <v>0</v>
      </c>
      <c r="BQ56" s="120">
        <f>COUNTIF(BQ4:BQ50,"chir nacz*")</f>
        <v>0</v>
      </c>
      <c r="BR56" s="120">
        <f>COUNTIF(BR4:BR50,"chir nacz*")</f>
        <v>0</v>
      </c>
      <c r="BS56" s="120"/>
      <c r="BT56" s="120"/>
      <c r="BU56" s="120">
        <f>COUNTIF(BU4:BU50,"chir nacz*")</f>
        <v>0</v>
      </c>
      <c r="BV56" s="120">
        <f>COUNTIF(BV4:BV50,"chir nacz*")</f>
        <v>0</v>
      </c>
      <c r="BW56" s="120">
        <f>COUNTIF(BW4:BW50,"chir nacz*")</f>
        <v>0</v>
      </c>
      <c r="BX56" s="120"/>
      <c r="BY56" s="120">
        <f>COUNTIF(BY4:BY50,"chir nacz*")</f>
        <v>0</v>
      </c>
      <c r="BZ56" s="120">
        <f>COUNTIF(BZ4:BZ50,"chir nacz*")</f>
        <v>0</v>
      </c>
      <c r="CA56" s="120">
        <f>COUNTIF(CA4:CA50,"chir nacz*")</f>
        <v>0</v>
      </c>
      <c r="CB56" s="120">
        <f>COUNTIF(CB14:CB50,"chir nacz*")</f>
        <v>0</v>
      </c>
      <c r="CC56" s="120">
        <f>COUNTIF(CC4:CC50,"chir nacz*")</f>
        <v>0</v>
      </c>
      <c r="CD56" s="120"/>
      <c r="CE56" s="120">
        <f>COUNTIF(CE4:CE50,"chir nacz*")</f>
        <v>0</v>
      </c>
      <c r="CF56" s="120">
        <f>COUNTIF(CF5:CF50,"chir nacz*")</f>
        <v>0</v>
      </c>
      <c r="CG56" s="120">
        <f>COUNTIF(CG4:CG50,"chir nacz*")</f>
        <v>0</v>
      </c>
      <c r="CH56" s="120">
        <f>COUNTIF(CH4:CH50,"chir nacz*")</f>
        <v>0</v>
      </c>
      <c r="CI56" s="120">
        <f>COUNTIF(CI4:CI50,"chir nacz*")</f>
        <v>0</v>
      </c>
      <c r="CJ56" s="120"/>
      <c r="CK56" s="120"/>
      <c r="CL56" s="120">
        <f t="shared" ref="CL56:CT56" si="52">COUNTIF(CL4:CL50,"chir nacz*")</f>
        <v>0</v>
      </c>
      <c r="CM56" s="120">
        <f t="shared" si="52"/>
        <v>0</v>
      </c>
      <c r="CN56" s="120">
        <f t="shared" si="52"/>
        <v>0</v>
      </c>
      <c r="CO56" s="120"/>
      <c r="CP56" s="120">
        <f t="shared" si="52"/>
        <v>0</v>
      </c>
      <c r="CQ56" s="120">
        <f t="shared" si="52"/>
        <v>0</v>
      </c>
      <c r="CR56" s="120">
        <f t="shared" si="52"/>
        <v>0</v>
      </c>
      <c r="CS56" s="120">
        <f t="shared" si="52"/>
        <v>0</v>
      </c>
      <c r="CT56" s="120">
        <f t="shared" si="52"/>
        <v>0</v>
      </c>
      <c r="CU56" s="120"/>
      <c r="CV56" s="120">
        <f>COUNTIF(CV4:CV50,"chir nacz*")</f>
        <v>0</v>
      </c>
      <c r="CW56" s="140"/>
      <c r="CX56" s="120">
        <f>COUNTIF(CX4:CX50,"chir nacz*")</f>
        <v>0</v>
      </c>
      <c r="CY56" s="120">
        <f>COUNTIF(CY4:CY50,"chir nacz*")</f>
        <v>0</v>
      </c>
      <c r="CZ56" s="120"/>
      <c r="DA56" s="120">
        <f>COUNTIF(DA4:DA50,"chir nacz*")</f>
        <v>0</v>
      </c>
      <c r="DB56" s="120">
        <f>COUNTIF(DB4:DB50,"chir nacz*")</f>
        <v>0</v>
      </c>
      <c r="DC56" s="120"/>
      <c r="DD56" s="120">
        <f t="shared" ref="DD56:DK56" si="53">COUNTIF(DD4:DD50,"chir nacz*")</f>
        <v>0</v>
      </c>
      <c r="DE56" s="120">
        <f t="shared" si="53"/>
        <v>0</v>
      </c>
      <c r="DF56" s="120">
        <f t="shared" si="53"/>
        <v>0</v>
      </c>
      <c r="DG56" s="120">
        <f t="shared" si="53"/>
        <v>0</v>
      </c>
      <c r="DH56" s="120">
        <f t="shared" si="53"/>
        <v>0</v>
      </c>
      <c r="DI56" s="120">
        <f>COUNTIF(DI4:DI50,"chir nacz*")</f>
        <v>0</v>
      </c>
      <c r="DJ56" s="120">
        <f t="shared" si="53"/>
        <v>0</v>
      </c>
      <c r="DK56" s="120">
        <f t="shared" si="53"/>
        <v>0</v>
      </c>
      <c r="DL56" s="120"/>
      <c r="DM56" s="120">
        <f>COUNTIF(DM4:DM50,"chir nacz*")</f>
        <v>0</v>
      </c>
      <c r="DN56" s="140"/>
      <c r="DO56" s="120">
        <f>COUNTIF(DO4:DO50,"chir nacz*")</f>
        <v>0</v>
      </c>
      <c r="DP56" s="120">
        <f>COUNTIF(DP4:DP48,"chir nacz*")</f>
        <v>0</v>
      </c>
      <c r="DQ56" s="120">
        <f>COUNTIF(DQ4:DQ50,"chir nacz*")</f>
        <v>0</v>
      </c>
      <c r="DR56" s="120">
        <f>COUNTIF(DR4:DR50,"chir nacz*")</f>
        <v>0</v>
      </c>
      <c r="DS56" s="120"/>
      <c r="DT56" s="120">
        <f t="shared" ref="DT56:EA56" si="54">COUNTIF(DT4:DT50,"chir nacz*")</f>
        <v>0</v>
      </c>
      <c r="DU56" s="120">
        <f t="shared" si="54"/>
        <v>0</v>
      </c>
      <c r="DV56" s="120">
        <f t="shared" si="54"/>
        <v>0</v>
      </c>
      <c r="DW56" s="120">
        <f t="shared" si="54"/>
        <v>0</v>
      </c>
      <c r="DX56" s="120">
        <f t="shared" si="54"/>
        <v>0</v>
      </c>
      <c r="DY56" s="120">
        <f t="shared" si="54"/>
        <v>0</v>
      </c>
      <c r="DZ56" s="120">
        <f t="shared" si="54"/>
        <v>0</v>
      </c>
      <c r="EA56" s="120">
        <f t="shared" si="54"/>
        <v>0</v>
      </c>
      <c r="EB56" s="120"/>
      <c r="EC56" s="120"/>
      <c r="ED56" s="120">
        <f>COUNTIF(ED4:ED50,"chir nacz*")</f>
        <v>0</v>
      </c>
      <c r="EE56" s="120">
        <f>COUNTIF(EE4:EE50,"chir nacz*")</f>
        <v>0</v>
      </c>
      <c r="EF56" s="120">
        <f>COUNTIF(EF4:EF50,"chir nacz*")</f>
        <v>0</v>
      </c>
      <c r="EG56" s="120">
        <f>COUNTIF(EG4:EG50,"chir nacz*")</f>
        <v>0</v>
      </c>
      <c r="EH56" s="120">
        <f>COUNTIF(EH4:EH50,"chir nacz*")</f>
        <v>0</v>
      </c>
      <c r="EI56" s="120"/>
      <c r="EJ56" s="120">
        <f t="shared" ref="EJ56:ER56" si="55">COUNTIF(EJ4:EJ50,"chir nacz*")</f>
        <v>0</v>
      </c>
      <c r="EK56" s="120">
        <f>COUNTIF(EK4:EK50,"chir nacz*")</f>
        <v>0</v>
      </c>
      <c r="EL56" s="120">
        <f t="shared" si="55"/>
        <v>0</v>
      </c>
      <c r="EM56" s="120">
        <f t="shared" si="55"/>
        <v>0</v>
      </c>
      <c r="EN56" s="120"/>
      <c r="EO56" s="120">
        <f t="shared" si="55"/>
        <v>0</v>
      </c>
      <c r="EP56" s="120">
        <f t="shared" si="55"/>
        <v>0</v>
      </c>
      <c r="EQ56" s="120">
        <f t="shared" si="55"/>
        <v>0</v>
      </c>
      <c r="ER56" s="120">
        <f t="shared" si="55"/>
        <v>0</v>
      </c>
      <c r="ES56" s="120"/>
      <c r="ET56" s="120"/>
      <c r="EU56" s="120">
        <f>COUNTIF(EU4:EU50,"chir nacz*")</f>
        <v>0</v>
      </c>
      <c r="EV56" s="120">
        <f>COUNTIF(EV4:EV50,"chir nacz*")</f>
        <v>0</v>
      </c>
      <c r="EW56" s="120">
        <f>COUNTIF(EW4:EW50,"chir nacz*")</f>
        <v>0</v>
      </c>
      <c r="EX56" s="120">
        <f>COUNTIF(EX4:EX50,"chir nacz*")</f>
        <v>0</v>
      </c>
      <c r="EY56" s="120">
        <f>COUNTIF(EY4:EY50,"chir nacz*")</f>
        <v>0</v>
      </c>
      <c r="EZ56" s="120"/>
      <c r="FA56" s="120">
        <f t="shared" ref="FA56:FI56" si="56">COUNTIF(FA4:FA50,"chir nacz*")</f>
        <v>0</v>
      </c>
      <c r="FB56" s="120"/>
      <c r="FC56" s="120">
        <f t="shared" si="56"/>
        <v>0</v>
      </c>
      <c r="FD56" s="120">
        <f t="shared" si="56"/>
        <v>0</v>
      </c>
      <c r="FE56" s="120">
        <f>COUNTIF(FE4:FE50,"chir nacz*")</f>
        <v>0</v>
      </c>
      <c r="FF56" s="120">
        <f t="shared" si="56"/>
        <v>0</v>
      </c>
      <c r="FG56" s="120">
        <f t="shared" si="56"/>
        <v>0</v>
      </c>
      <c r="FH56" s="120">
        <f>COUNTIF(FH4:FH50,"chir nacz*")</f>
        <v>0</v>
      </c>
      <c r="FI56" s="120">
        <f t="shared" si="56"/>
        <v>0</v>
      </c>
      <c r="FJ56" s="120"/>
      <c r="FK56" s="120">
        <f>COUNTIF(FK4:FK50,"chir nacz*")</f>
        <v>0</v>
      </c>
      <c r="FL56" s="120"/>
      <c r="FM56" s="120">
        <f>COUNTIF(FM4:FM50,"chir nacz*")</f>
        <v>0</v>
      </c>
      <c r="FN56" s="120">
        <f>COUNTIF(FN4:FN50,"chir nacz*")</f>
        <v>0</v>
      </c>
      <c r="FO56" s="120"/>
      <c r="FP56" s="120">
        <f>COUNTIF(FP4:FP50,"chir nacz*")</f>
        <v>0</v>
      </c>
      <c r="FQ56" s="120">
        <f>COUNTIF(FQ4:FQ50,"chir nacz*")</f>
        <v>0</v>
      </c>
      <c r="FR56" s="120"/>
      <c r="FS56" s="120">
        <f t="shared" ref="FS56:GB56" si="57">COUNTIF(FS4:FS50,"chir nacz*")</f>
        <v>0</v>
      </c>
      <c r="FT56" s="120">
        <f t="shared" si="57"/>
        <v>0</v>
      </c>
      <c r="FU56" s="120">
        <f>COUNTIF(FU4:FU50,"chir nacz*")</f>
        <v>0</v>
      </c>
      <c r="FV56" s="120"/>
      <c r="FW56" s="120">
        <f t="shared" si="57"/>
        <v>0</v>
      </c>
      <c r="FX56" s="120"/>
      <c r="FY56" s="120">
        <f t="shared" si="57"/>
        <v>0</v>
      </c>
      <c r="FZ56" s="120">
        <f t="shared" si="57"/>
        <v>0</v>
      </c>
      <c r="GA56" s="120">
        <f t="shared" si="57"/>
        <v>0</v>
      </c>
      <c r="GB56" s="120">
        <f t="shared" si="57"/>
        <v>0</v>
      </c>
      <c r="GC56" s="120"/>
      <c r="GD56" s="120"/>
      <c r="GE56" s="120">
        <f>COUNTIF(GE4:GE50,"chir nacz*")</f>
        <v>0</v>
      </c>
      <c r="GF56" s="120">
        <f>COUNTIF(GF4:GF50,"chir nacz*")</f>
        <v>0</v>
      </c>
      <c r="GG56" s="120">
        <f>COUNTIF(GG4:GG50,"chir nacz*")</f>
        <v>0</v>
      </c>
      <c r="GH56" s="120">
        <f>COUNTIF(GH4:GH50,"chir nacz*")</f>
        <v>0</v>
      </c>
      <c r="GI56" s="120"/>
      <c r="GJ56" s="120">
        <f>COUNTIF(GJ4:GJ50,"chir nacz*")</f>
        <v>0</v>
      </c>
      <c r="GK56" s="120"/>
      <c r="GL56" s="120">
        <f t="shared" ref="GL56:GT56" si="58">COUNTIF(GL4:GL50,"chir nacz*")</f>
        <v>0</v>
      </c>
      <c r="GM56" s="120">
        <f>COUNTIF(GM4:GM50,"chir nacz*")</f>
        <v>0</v>
      </c>
      <c r="GN56" s="120">
        <f t="shared" si="58"/>
        <v>0</v>
      </c>
      <c r="GO56" s="120">
        <f>COUNTIF(GO4:GO50,"chir nacz*")</f>
        <v>0</v>
      </c>
      <c r="GP56" s="120"/>
      <c r="GQ56" s="120">
        <f t="shared" si="58"/>
        <v>0</v>
      </c>
      <c r="GR56" s="120">
        <f t="shared" si="58"/>
        <v>0</v>
      </c>
      <c r="GS56" s="120">
        <f t="shared" si="58"/>
        <v>0</v>
      </c>
      <c r="GT56" s="120">
        <f t="shared" si="58"/>
        <v>0</v>
      </c>
      <c r="GU56" s="120"/>
      <c r="GV56" s="120">
        <f>COUNTIF(GV4:GV50,"chir nacz*")</f>
        <v>0</v>
      </c>
      <c r="GW56" s="120"/>
      <c r="GX56" s="120">
        <f>COUNTIF(GX4:GX50,"chir nacz*")</f>
        <v>0</v>
      </c>
      <c r="GY56" s="120">
        <f>COUNTIF(GY4:GY50,"chir nacz*")</f>
        <v>0</v>
      </c>
      <c r="GZ56" s="120">
        <f>COUNTIF(GZ4:GZ50,"chir nacz*")</f>
        <v>0</v>
      </c>
      <c r="HA56" s="120">
        <f>COUNTIF(HA4:HA50,"chir nacz*")</f>
        <v>0</v>
      </c>
      <c r="HB56" s="120"/>
      <c r="HC56" s="120">
        <f t="shared" ref="HC56:HK56" si="59">COUNTIF(HC4:HC50,"chir nacz*")</f>
        <v>0</v>
      </c>
      <c r="HD56" s="120">
        <f>COUNTIF(HD4:HD50,"chir nacz*")</f>
        <v>0</v>
      </c>
      <c r="HE56" s="120">
        <f t="shared" si="59"/>
        <v>0</v>
      </c>
      <c r="HF56" s="120"/>
      <c r="HG56" s="120">
        <f t="shared" si="59"/>
        <v>0</v>
      </c>
      <c r="HH56" s="120">
        <f t="shared" si="59"/>
        <v>0</v>
      </c>
      <c r="HI56" s="120">
        <f t="shared" si="59"/>
        <v>0</v>
      </c>
      <c r="HJ56" s="120">
        <f>COUNTIF(HJ4:HJ50,"chir nacz*")</f>
        <v>0</v>
      </c>
      <c r="HK56" s="120">
        <f t="shared" si="59"/>
        <v>0</v>
      </c>
      <c r="HL56" s="120"/>
      <c r="HM56" s="120">
        <f>COUNTIF(HM4:HM50,"chir nacz*")</f>
        <v>0</v>
      </c>
      <c r="HN56" s="120"/>
      <c r="HO56" s="120">
        <f>COUNTIF(HO4:HO50,"chir nacz*")</f>
        <v>0</v>
      </c>
      <c r="HP56" s="120">
        <f>COUNTIF(HP4:HP50,"chir nacz*")</f>
        <v>0</v>
      </c>
      <c r="HQ56" s="120">
        <f>COUNTIF(HQ14:HQ50,"chir nacz*")</f>
        <v>0</v>
      </c>
      <c r="HR56" s="120">
        <f>COUNTIF(HR4:HR50,"chir nacz*")</f>
        <v>0</v>
      </c>
      <c r="HS56" s="120"/>
      <c r="HT56" s="120">
        <f t="shared" ref="HT56:IA56" si="60">COUNTIF(HT4:HT50,"chir nacz*")</f>
        <v>0</v>
      </c>
      <c r="HU56" s="120">
        <f t="shared" si="60"/>
        <v>0</v>
      </c>
      <c r="HV56" s="120">
        <f t="shared" si="60"/>
        <v>0</v>
      </c>
      <c r="HW56" s="120">
        <f t="shared" si="60"/>
        <v>0</v>
      </c>
      <c r="HX56" s="120">
        <f t="shared" si="60"/>
        <v>0</v>
      </c>
      <c r="HY56" s="120">
        <f t="shared" si="60"/>
        <v>0</v>
      </c>
      <c r="HZ56" s="120">
        <f t="shared" si="60"/>
        <v>0</v>
      </c>
      <c r="IA56" s="120">
        <f t="shared" si="60"/>
        <v>0</v>
      </c>
      <c r="IB56" s="120"/>
      <c r="IC56" s="120"/>
      <c r="ID56" s="120">
        <f>COUNTIF(ID4:ID50,"chir nacz*")</f>
        <v>0</v>
      </c>
      <c r="IE56" s="120">
        <f>COUNTIF(IE4:IE50,"chir nacz*")</f>
        <v>0</v>
      </c>
      <c r="IF56" s="120">
        <f>COUNTIF(IF4:IF50,"chir nacz*")</f>
        <v>0</v>
      </c>
      <c r="IG56" s="120">
        <f>COUNTIF(IG4:IG50,"chir nacz*")</f>
        <v>0</v>
      </c>
      <c r="IH56" s="120">
        <f>COUNTIF(IH4:IH50,"chir nacz*")</f>
        <v>0</v>
      </c>
      <c r="II56" s="120"/>
      <c r="IJ56" s="120"/>
      <c r="IK56" s="120">
        <f t="shared" ref="IK56:IR56" si="61">COUNTIF(IK4:IK50,"chir nacz*")</f>
        <v>0</v>
      </c>
      <c r="IL56" s="120">
        <f t="shared" si="61"/>
        <v>0</v>
      </c>
      <c r="IM56" s="120">
        <f t="shared" si="61"/>
        <v>0</v>
      </c>
      <c r="IN56" s="120">
        <f>COUNTIF(IN4:IN50,"chir nacz*")</f>
        <v>0</v>
      </c>
      <c r="IO56" s="120">
        <f t="shared" si="61"/>
        <v>0</v>
      </c>
      <c r="IP56" s="120">
        <f>COUNTIF(IP4:IP50,"chir nacz*")</f>
        <v>0</v>
      </c>
      <c r="IQ56" s="120">
        <f t="shared" si="61"/>
        <v>0</v>
      </c>
      <c r="IR56" s="120">
        <f t="shared" si="61"/>
        <v>0</v>
      </c>
      <c r="IS56" s="120"/>
      <c r="IT56" s="120">
        <f>COUNTIF(IT4:IT50,"chir nacz*")</f>
        <v>0</v>
      </c>
      <c r="IU56" s="120"/>
      <c r="IV56" s="120">
        <f>COUNTIF(IV4:IV50,"chir nacz*")</f>
        <v>0</v>
      </c>
      <c r="IW56" s="120">
        <f>COUNTIF(IW4:IW50,"chir nacz*")</f>
        <v>0</v>
      </c>
      <c r="IX56" s="120">
        <f>COUNTIF(IX4:IX50,"chir nacz*")</f>
        <v>0</v>
      </c>
      <c r="IY56" s="120">
        <f>COUNTIF(IY4:IY50,"chir nacz*")</f>
        <v>0</v>
      </c>
      <c r="IZ56" s="120"/>
      <c r="JA56" s="120">
        <f t="shared" ref="JA56:JD56" si="62">COUNTIF(JA4:JA50,"chir nacz*")</f>
        <v>0</v>
      </c>
      <c r="JB56" s="120">
        <f t="shared" si="62"/>
        <v>0</v>
      </c>
      <c r="JC56" s="120">
        <f t="shared" si="62"/>
        <v>0</v>
      </c>
      <c r="JD56" s="120">
        <f t="shared" si="62"/>
        <v>0</v>
      </c>
    </row>
    <row r="57" spans="1:264" s="44" customFormat="1" ht="23.25" customHeight="1">
      <c r="A57" s="41"/>
      <c r="B57" s="109"/>
      <c r="C57" s="41"/>
      <c r="D57" s="41"/>
      <c r="E57" s="24"/>
      <c r="F57" s="41"/>
      <c r="G57" s="41"/>
      <c r="H57" s="41"/>
      <c r="I57" s="41"/>
      <c r="J57" s="41"/>
      <c r="K57" s="41"/>
      <c r="L57" s="110"/>
      <c r="M57" s="41"/>
      <c r="N57" s="41"/>
      <c r="O57" s="110"/>
      <c r="P57" s="41"/>
      <c r="Q57" s="109"/>
      <c r="R57" s="109"/>
      <c r="S57" s="29"/>
      <c r="T57" s="109"/>
      <c r="U57" s="109"/>
      <c r="V57" s="108"/>
      <c r="W57" s="45"/>
      <c r="X57" s="46" t="s">
        <v>25</v>
      </c>
      <c r="Z57" s="121">
        <f>COUNTIF(Z4:Z50,"chir *")</f>
        <v>3</v>
      </c>
      <c r="AA57" s="121">
        <f>COUNTIF(AA4:AA49,"chir *")</f>
        <v>0</v>
      </c>
      <c r="AB57" s="121">
        <f>COUNTIF(AB4:AB50,"chir *")</f>
        <v>0</v>
      </c>
      <c r="AC57" s="121">
        <f>COUNTIF(AC4:AC50,"chir *")</f>
        <v>2</v>
      </c>
      <c r="AD57" s="121">
        <f>COUNTIF(AD4:AD50,"chir *")</f>
        <v>0</v>
      </c>
      <c r="AE57" s="121">
        <f>COUNTIF(AE4:AE50,"chir *")</f>
        <v>0</v>
      </c>
      <c r="AF57" s="121">
        <f>COUNTIF(AF4:AF50,"chir *")</f>
        <v>2</v>
      </c>
      <c r="AG57" s="121"/>
      <c r="AH57" s="121">
        <f>COUNTIF(AH4:AH50,"chir *")</f>
        <v>0</v>
      </c>
      <c r="AI57" s="121">
        <f>COUNTIF(AI4:AI50,"chir *")</f>
        <v>5</v>
      </c>
      <c r="AJ57" s="121">
        <f>COUNTIF(AJ4:AJ50,"chir *")</f>
        <v>0</v>
      </c>
      <c r="AK57" s="121">
        <f>COUNTIF(AK4:AK50,"chir *")</f>
        <v>0</v>
      </c>
      <c r="AL57" s="121">
        <f>COUNTIF(AL4:AL50,"chir *")</f>
        <v>4</v>
      </c>
      <c r="AM57" s="120"/>
      <c r="AN57" s="120"/>
      <c r="AO57" s="121">
        <f t="shared" ref="AO57:AV57" si="63">COUNTIF(AO4:AO50,"chir *")</f>
        <v>0</v>
      </c>
      <c r="AP57" s="121">
        <f t="shared" si="63"/>
        <v>4</v>
      </c>
      <c r="AQ57" s="121">
        <f t="shared" si="63"/>
        <v>0</v>
      </c>
      <c r="AR57" s="121">
        <f t="shared" si="63"/>
        <v>0</v>
      </c>
      <c r="AS57" s="121">
        <f t="shared" si="63"/>
        <v>3</v>
      </c>
      <c r="AT57" s="121">
        <f t="shared" si="63"/>
        <v>0</v>
      </c>
      <c r="AU57" s="121">
        <f t="shared" si="63"/>
        <v>0</v>
      </c>
      <c r="AV57" s="121">
        <f t="shared" si="63"/>
        <v>4</v>
      </c>
      <c r="AW57" s="120"/>
      <c r="AX57" s="121">
        <f>COUNTIF(AX4:AX50,"chir *")</f>
        <v>0</v>
      </c>
      <c r="AY57" s="121">
        <f>COUNTIF(AY4:AY50,"chir *")</f>
        <v>5</v>
      </c>
      <c r="AZ57" s="121">
        <f>COUNTIF(AZ4:AZ50,"chir *")</f>
        <v>0</v>
      </c>
      <c r="BA57" s="121">
        <f>COUNTIF(BA4:BA50,"chir *")</f>
        <v>0</v>
      </c>
      <c r="BB57" s="121">
        <f>COUNTIF(BB4:BB50,"chir *")</f>
        <v>4</v>
      </c>
      <c r="BC57" s="120"/>
      <c r="BD57" s="120"/>
      <c r="BE57" s="121">
        <f t="shared" ref="BE57:BL57" si="64">COUNTIF(BE4:BE50,"chir *")</f>
        <v>0</v>
      </c>
      <c r="BF57" s="121">
        <f t="shared" si="64"/>
        <v>4</v>
      </c>
      <c r="BG57" s="121">
        <f t="shared" si="64"/>
        <v>0</v>
      </c>
      <c r="BH57" s="121">
        <f t="shared" si="64"/>
        <v>0</v>
      </c>
      <c r="BI57" s="121">
        <f t="shared" si="64"/>
        <v>4</v>
      </c>
      <c r="BJ57" s="121">
        <f t="shared" si="64"/>
        <v>0</v>
      </c>
      <c r="BK57" s="121">
        <f t="shared" si="64"/>
        <v>0</v>
      </c>
      <c r="BL57" s="121">
        <f t="shared" si="64"/>
        <v>5</v>
      </c>
      <c r="BM57" s="120"/>
      <c r="BN57" s="121">
        <f>COUNTIF(BN4:BN50,"chir *")</f>
        <v>0</v>
      </c>
      <c r="BO57" s="121">
        <f>COUNTIF(BO4:BO49,"chir *")</f>
        <v>4</v>
      </c>
      <c r="BP57" s="121">
        <f>COUNTIF(BP4:BP50,"chir *")</f>
        <v>0</v>
      </c>
      <c r="BQ57" s="121">
        <f>COUNTIF(BQ4:BQ50,"chir *")</f>
        <v>0</v>
      </c>
      <c r="BR57" s="121">
        <f>COUNTIF(BR4:BR50,"chir *")</f>
        <v>3</v>
      </c>
      <c r="BS57" s="120"/>
      <c r="BT57" s="120"/>
      <c r="BU57" s="121">
        <f>COUNTIF(BU4:BU50,"chir *")</f>
        <v>0</v>
      </c>
      <c r="BV57" s="121">
        <f>COUNTIF(BV4:BV50,"chir *")</f>
        <v>3</v>
      </c>
      <c r="BW57" s="121">
        <f>COUNTIF(BW4:BW50,"chir *")</f>
        <v>0</v>
      </c>
      <c r="BX57" s="121"/>
      <c r="BY57" s="121">
        <f>COUNTIF(BY4:BY50,"chir *")</f>
        <v>0</v>
      </c>
      <c r="BZ57" s="121">
        <f>COUNTIF(BZ4:BZ50,"chir *")</f>
        <v>2</v>
      </c>
      <c r="CA57" s="121">
        <f>COUNTIF(CA4:CA50,"chir *")</f>
        <v>0</v>
      </c>
      <c r="CB57" s="121">
        <f>COUNTIF(CB14:CB50,"chir *")</f>
        <v>0</v>
      </c>
      <c r="CC57" s="121">
        <f>COUNTIF(CC4:CC50,"chir *")</f>
        <v>2</v>
      </c>
      <c r="CD57" s="120"/>
      <c r="CE57" s="121">
        <f>COUNTIF(CE4:CE50,"chir *")</f>
        <v>0</v>
      </c>
      <c r="CF57" s="121">
        <f>COUNTIF(CF5:CF50,"chir *")</f>
        <v>2</v>
      </c>
      <c r="CG57" s="121">
        <f>COUNTIF(CG4:CG50,"chir *")</f>
        <v>0</v>
      </c>
      <c r="CH57" s="121">
        <f>COUNTIF(CH4:CH50,"chir *")</f>
        <v>0</v>
      </c>
      <c r="CI57" s="121">
        <f>COUNTIF(CI4:CI50,"chir *")</f>
        <v>4</v>
      </c>
      <c r="CJ57" s="120"/>
      <c r="CK57" s="120"/>
      <c r="CL57" s="121">
        <f t="shared" ref="CL57:CT57" si="65">COUNTIF(CL4:CL50,"chir *")</f>
        <v>0</v>
      </c>
      <c r="CM57" s="121">
        <f t="shared" si="65"/>
        <v>5</v>
      </c>
      <c r="CN57" s="121">
        <f t="shared" si="65"/>
        <v>0</v>
      </c>
      <c r="CO57" s="121"/>
      <c r="CP57" s="121">
        <f t="shared" si="65"/>
        <v>0</v>
      </c>
      <c r="CQ57" s="121">
        <f t="shared" si="65"/>
        <v>3</v>
      </c>
      <c r="CR57" s="121">
        <f t="shared" si="65"/>
        <v>0</v>
      </c>
      <c r="CS57" s="121">
        <f t="shared" si="65"/>
        <v>0</v>
      </c>
      <c r="CT57" s="121">
        <f t="shared" si="65"/>
        <v>3</v>
      </c>
      <c r="CU57" s="120"/>
      <c r="CV57" s="121">
        <f>COUNTIF(CV4:CV50,"chir *")</f>
        <v>0</v>
      </c>
      <c r="CW57" s="140"/>
      <c r="CX57" s="121">
        <f>COUNTIF(CX4:CX50,"chir *")</f>
        <v>4</v>
      </c>
      <c r="CY57" s="121">
        <f>COUNTIF(CY4:CY50,"chir *")</f>
        <v>0</v>
      </c>
      <c r="CZ57" s="121"/>
      <c r="DA57" s="121">
        <f>COUNTIF(DA4:DA50,"chir *")</f>
        <v>0</v>
      </c>
      <c r="DB57" s="121">
        <f>COUNTIF(DB4:DB50,"chir *")</f>
        <v>5</v>
      </c>
      <c r="DC57" s="120"/>
      <c r="DD57" s="121">
        <f t="shared" ref="DD57:DK57" si="66">COUNTIF(DD4:DD50,"chir *")</f>
        <v>0</v>
      </c>
      <c r="DE57" s="121">
        <f t="shared" si="66"/>
        <v>2</v>
      </c>
      <c r="DF57" s="121">
        <f t="shared" si="66"/>
        <v>0</v>
      </c>
      <c r="DG57" s="121">
        <f t="shared" si="66"/>
        <v>0</v>
      </c>
      <c r="DH57" s="121">
        <f t="shared" si="66"/>
        <v>2</v>
      </c>
      <c r="DI57" s="121">
        <f>COUNTIF(DI4:DI50,"chir *")</f>
        <v>0</v>
      </c>
      <c r="DJ57" s="121">
        <f t="shared" si="66"/>
        <v>0</v>
      </c>
      <c r="DK57" s="121">
        <f t="shared" si="66"/>
        <v>4</v>
      </c>
      <c r="DL57" s="120"/>
      <c r="DM57" s="121">
        <f>COUNTIF(DM4:DM50,"chir *")</f>
        <v>0</v>
      </c>
      <c r="DN57" s="140"/>
      <c r="DO57" s="121">
        <f>COUNTIF(DO4:DO50,"chir *")</f>
        <v>3</v>
      </c>
      <c r="DP57" s="121">
        <f>COUNTIF(DP4:DP48,"chir *")</f>
        <v>0</v>
      </c>
      <c r="DQ57" s="121">
        <f>COUNTIF(DQ4:DQ50,"chir *")</f>
        <v>0</v>
      </c>
      <c r="DR57" s="121">
        <f>COUNTIF(DR4:DR50,"chir *")</f>
        <v>2</v>
      </c>
      <c r="DS57" s="120"/>
      <c r="DT57" s="121">
        <f t="shared" ref="DT57:EA57" si="67">COUNTIF(DT4:DT50,"chir *")</f>
        <v>0</v>
      </c>
      <c r="DU57" s="121">
        <f t="shared" si="67"/>
        <v>4</v>
      </c>
      <c r="DV57" s="121">
        <f t="shared" si="67"/>
        <v>0</v>
      </c>
      <c r="DW57" s="121">
        <f t="shared" si="67"/>
        <v>0</v>
      </c>
      <c r="DX57" s="121">
        <f t="shared" si="67"/>
        <v>4</v>
      </c>
      <c r="DY57" s="121">
        <f t="shared" si="67"/>
        <v>0</v>
      </c>
      <c r="DZ57" s="121">
        <f t="shared" si="67"/>
        <v>0</v>
      </c>
      <c r="EA57" s="121">
        <f t="shared" si="67"/>
        <v>4</v>
      </c>
      <c r="EB57" s="120"/>
      <c r="EC57" s="120"/>
      <c r="ED57" s="121">
        <f>COUNTIF(ED4:ED50,"chir *")</f>
        <v>0</v>
      </c>
      <c r="EE57" s="121">
        <f>COUNTIF(EE4:EE50,"chir *")</f>
        <v>5</v>
      </c>
      <c r="EF57" s="121">
        <f>COUNTIF(EF4:EF50,"chir *")</f>
        <v>0</v>
      </c>
      <c r="EG57" s="121">
        <f>COUNTIF(EG4:EG50,"chir *")</f>
        <v>0</v>
      </c>
      <c r="EH57" s="121">
        <f>COUNTIF(EH4:EH50,"chir *")</f>
        <v>3</v>
      </c>
      <c r="EI57" s="120"/>
      <c r="EJ57" s="121">
        <f t="shared" ref="EJ57:ER57" si="68">COUNTIF(EJ4:EJ50,"chir *")</f>
        <v>0</v>
      </c>
      <c r="EK57" s="121">
        <f>COUNTIF(EK4:EK50,"chir *")</f>
        <v>4</v>
      </c>
      <c r="EL57" s="121">
        <f t="shared" si="68"/>
        <v>0</v>
      </c>
      <c r="EM57" s="121">
        <f t="shared" si="68"/>
        <v>0</v>
      </c>
      <c r="EN57" s="121"/>
      <c r="EO57" s="121">
        <f t="shared" si="68"/>
        <v>5</v>
      </c>
      <c r="EP57" s="121">
        <f t="shared" si="68"/>
        <v>0</v>
      </c>
      <c r="EQ57" s="121">
        <f t="shared" si="68"/>
        <v>0</v>
      </c>
      <c r="ER57" s="121">
        <f t="shared" si="68"/>
        <v>3</v>
      </c>
      <c r="ES57" s="120"/>
      <c r="ET57" s="120"/>
      <c r="EU57" s="121">
        <f>COUNTIF(EU4:EU50,"chir *")</f>
        <v>0</v>
      </c>
      <c r="EV57" s="121">
        <f>COUNTIF(EV4:EV50,"chir *")</f>
        <v>4</v>
      </c>
      <c r="EW57" s="121">
        <f>COUNTIF(EW4:EW50,"chir *")</f>
        <v>0</v>
      </c>
      <c r="EX57" s="121">
        <f>COUNTIF(EX4:EX50,"chir *")</f>
        <v>0</v>
      </c>
      <c r="EY57" s="121">
        <f>COUNTIF(EY4:EY50,"chir *")</f>
        <v>3</v>
      </c>
      <c r="EZ57" s="120"/>
      <c r="FA57" s="121">
        <f t="shared" ref="FA57:FI57" si="69">COUNTIF(FA4:FA50,"chir *")</f>
        <v>0</v>
      </c>
      <c r="FB57" s="121"/>
      <c r="FC57" s="121">
        <f t="shared" si="69"/>
        <v>5</v>
      </c>
      <c r="FD57" s="121">
        <f t="shared" si="69"/>
        <v>0</v>
      </c>
      <c r="FE57" s="121">
        <f>COUNTIF(FE4:FE50,"chir *")</f>
        <v>0</v>
      </c>
      <c r="FF57" s="121">
        <f t="shared" si="69"/>
        <v>5</v>
      </c>
      <c r="FG57" s="121">
        <f t="shared" si="69"/>
        <v>0</v>
      </c>
      <c r="FH57" s="121">
        <f>COUNTIF(FH4:FH50,"chir *")</f>
        <v>0</v>
      </c>
      <c r="FI57" s="121">
        <f t="shared" si="69"/>
        <v>3</v>
      </c>
      <c r="FJ57" s="120"/>
      <c r="FK57" s="121">
        <f>COUNTIF(FK4:FK50,"chir *")</f>
        <v>0</v>
      </c>
      <c r="FL57" s="121"/>
      <c r="FM57" s="121">
        <f>COUNTIF(FM4:FM50,"chir *")</f>
        <v>3</v>
      </c>
      <c r="FN57" s="121">
        <f>COUNTIF(FN4:FN50,"chir *")</f>
        <v>0</v>
      </c>
      <c r="FO57" s="121"/>
      <c r="FP57" s="121">
        <f>COUNTIF(FP4:FP50,"chir *")</f>
        <v>0</v>
      </c>
      <c r="FQ57" s="121">
        <f>COUNTIF(FQ4:FQ50,"chir *")</f>
        <v>3</v>
      </c>
      <c r="FR57" s="120"/>
      <c r="FS57" s="121">
        <f t="shared" ref="FS57:GB57" si="70">COUNTIF(FS4:FS50,"chir *")</f>
        <v>0</v>
      </c>
      <c r="FT57" s="121">
        <f t="shared" si="70"/>
        <v>4</v>
      </c>
      <c r="FU57" s="121">
        <f>COUNTIF(FU4:FU50,"chir *")</f>
        <v>0</v>
      </c>
      <c r="FV57" s="121"/>
      <c r="FW57" s="121">
        <f t="shared" si="70"/>
        <v>0</v>
      </c>
      <c r="FX57" s="121"/>
      <c r="FY57" s="121">
        <f t="shared" si="70"/>
        <v>4</v>
      </c>
      <c r="FZ57" s="121">
        <f t="shared" si="70"/>
        <v>0</v>
      </c>
      <c r="GA57" s="121">
        <f t="shared" si="70"/>
        <v>0</v>
      </c>
      <c r="GB57" s="121">
        <f t="shared" si="70"/>
        <v>4</v>
      </c>
      <c r="GC57" s="120"/>
      <c r="GD57" s="120"/>
      <c r="GE57" s="121">
        <f>COUNTIF(GE4:GE50,"chir *")</f>
        <v>0</v>
      </c>
      <c r="GF57" s="121">
        <f>COUNTIF(GF4:GF50,"chir *")</f>
        <v>5</v>
      </c>
      <c r="GG57" s="121">
        <f>COUNTIF(GG4:GG50,"chir *")</f>
        <v>0</v>
      </c>
      <c r="GH57" s="121">
        <f>COUNTIF(GH4:GH50,"chir *")</f>
        <v>0</v>
      </c>
      <c r="GI57" s="121"/>
      <c r="GJ57" s="121">
        <f>COUNTIF(GJ4:GJ50,"chir *")</f>
        <v>7</v>
      </c>
      <c r="GK57" s="120"/>
      <c r="GL57" s="121">
        <f t="shared" ref="GL57:GT57" si="71">COUNTIF(GL4:GL50,"chir *")</f>
        <v>0</v>
      </c>
      <c r="GM57" s="121">
        <f>COUNTIF(GM4:GM50,"chir *")</f>
        <v>6</v>
      </c>
      <c r="GN57" s="121">
        <f t="shared" si="71"/>
        <v>0</v>
      </c>
      <c r="GO57" s="121">
        <f>COUNTIF(GO4:GO50,"chir *")</f>
        <v>0</v>
      </c>
      <c r="GP57" s="121"/>
      <c r="GQ57" s="121">
        <f t="shared" si="71"/>
        <v>7</v>
      </c>
      <c r="GR57" s="121">
        <f t="shared" si="71"/>
        <v>0</v>
      </c>
      <c r="GS57" s="121">
        <f t="shared" si="71"/>
        <v>0</v>
      </c>
      <c r="GT57" s="121">
        <f t="shared" si="71"/>
        <v>4</v>
      </c>
      <c r="GU57" s="120"/>
      <c r="GV57" s="121">
        <f>COUNTIF(GV4:GV50,"chir *")</f>
        <v>0</v>
      </c>
      <c r="GW57" s="121"/>
      <c r="GX57" s="121">
        <f>COUNTIF(GX4:GX50,"chir *")</f>
        <v>4</v>
      </c>
      <c r="GY57" s="121">
        <f>COUNTIF(GY4:GY50,"chir *")</f>
        <v>0</v>
      </c>
      <c r="GZ57" s="121">
        <f>COUNTIF(GZ4:GZ50,"chir *")</f>
        <v>0</v>
      </c>
      <c r="HA57" s="121">
        <f>COUNTIF(HA4:HA50,"chir *")</f>
        <v>6</v>
      </c>
      <c r="HB57" s="120"/>
      <c r="HC57" s="121">
        <f t="shared" ref="HC57:HK57" si="72">COUNTIF(HC4:HC50,"chir *")</f>
        <v>0</v>
      </c>
      <c r="HD57" s="121">
        <f>COUNTIF(HD4:HD50,"chir *")</f>
        <v>3</v>
      </c>
      <c r="HE57" s="121">
        <f t="shared" si="72"/>
        <v>0</v>
      </c>
      <c r="HF57" s="121"/>
      <c r="HG57" s="121">
        <f t="shared" si="72"/>
        <v>0</v>
      </c>
      <c r="HH57" s="121">
        <f t="shared" si="72"/>
        <v>2</v>
      </c>
      <c r="HI57" s="121">
        <f t="shared" si="72"/>
        <v>0</v>
      </c>
      <c r="HJ57" s="121">
        <f>COUNTIF(HJ4:HJ50,"chir *")</f>
        <v>0</v>
      </c>
      <c r="HK57" s="121">
        <f t="shared" si="72"/>
        <v>4</v>
      </c>
      <c r="HL57" s="120"/>
      <c r="HM57" s="121">
        <f>COUNTIF(HM4:HM50,"chir *")</f>
        <v>0</v>
      </c>
      <c r="HN57" s="121"/>
      <c r="HO57" s="121">
        <f>COUNTIF(HO4:HO50,"chir *")</f>
        <v>4</v>
      </c>
      <c r="HP57" s="121">
        <f>COUNTIF(HP4:HP50,"chir *")</f>
        <v>0</v>
      </c>
      <c r="HQ57" s="121">
        <f>COUNTIF(HQ14:HQ50,"chir *")</f>
        <v>0</v>
      </c>
      <c r="HR57" s="121">
        <f>COUNTIF(HR4:HR50,"chir *")</f>
        <v>4</v>
      </c>
      <c r="HS57" s="120"/>
      <c r="HT57" s="121">
        <f t="shared" ref="HT57:IA57" si="73">COUNTIF(HT4:HT50,"chir *")</f>
        <v>0</v>
      </c>
      <c r="HU57" s="121">
        <f t="shared" si="73"/>
        <v>5</v>
      </c>
      <c r="HV57" s="121">
        <f t="shared" si="73"/>
        <v>0</v>
      </c>
      <c r="HW57" s="121">
        <f t="shared" si="73"/>
        <v>0</v>
      </c>
      <c r="HX57" s="121">
        <f t="shared" si="73"/>
        <v>4</v>
      </c>
      <c r="HY57" s="121">
        <f t="shared" si="73"/>
        <v>0</v>
      </c>
      <c r="HZ57" s="121">
        <f t="shared" si="73"/>
        <v>0</v>
      </c>
      <c r="IA57" s="121">
        <f t="shared" si="73"/>
        <v>3</v>
      </c>
      <c r="IB57" s="120"/>
      <c r="IC57" s="120"/>
      <c r="ID57" s="121">
        <f>COUNTIF(ID4:ID50,"chir *")</f>
        <v>0</v>
      </c>
      <c r="IE57" s="121">
        <f>COUNTIF(IE4:IE50,"chir *")</f>
        <v>3</v>
      </c>
      <c r="IF57" s="121">
        <f>COUNTIF(IF4:IF50,"chir *")</f>
        <v>0</v>
      </c>
      <c r="IG57" s="121">
        <f>COUNTIF(IG4:IG50,"chir *")</f>
        <v>0</v>
      </c>
      <c r="IH57" s="121">
        <f>COUNTIF(IH4:IH50,"chir *")</f>
        <v>2</v>
      </c>
      <c r="II57" s="120"/>
      <c r="IJ57" s="120"/>
      <c r="IK57" s="121">
        <f t="shared" ref="IK57:IR57" si="74">COUNTIF(IK4:IK50,"chir *")</f>
        <v>0</v>
      </c>
      <c r="IL57" s="121">
        <f t="shared" si="74"/>
        <v>4</v>
      </c>
      <c r="IM57" s="121">
        <f t="shared" si="74"/>
        <v>0</v>
      </c>
      <c r="IN57" s="121">
        <f>COUNTIF(IN4:IN50,"chir *")</f>
        <v>0</v>
      </c>
      <c r="IO57" s="121">
        <f t="shared" si="74"/>
        <v>7</v>
      </c>
      <c r="IP57" s="121">
        <f>COUNTIF(IP4:IP50,"chir *")</f>
        <v>0</v>
      </c>
      <c r="IQ57" s="121">
        <f t="shared" si="74"/>
        <v>0</v>
      </c>
      <c r="IR57" s="121">
        <f t="shared" si="74"/>
        <v>7</v>
      </c>
      <c r="IS57" s="120"/>
      <c r="IT57" s="121">
        <f>COUNTIF(IT4:IT50,"chir *")</f>
        <v>0</v>
      </c>
      <c r="IU57" s="121"/>
      <c r="IV57" s="121">
        <f>COUNTIF(IV4:IV50,"chir *")</f>
        <v>7</v>
      </c>
      <c r="IW57" s="121">
        <f>COUNTIF(IW4:IW50,"chir *")</f>
        <v>0</v>
      </c>
      <c r="IX57" s="121">
        <f>COUNTIF(IX4:IX50,"chir *")</f>
        <v>0</v>
      </c>
      <c r="IY57" s="121">
        <f>COUNTIF(IY4:IY50,"chir *")</f>
        <v>7</v>
      </c>
      <c r="IZ57" s="120"/>
      <c r="JA57" s="121">
        <f t="shared" ref="JA57:JD57" si="75">COUNTIF(JA4:JA50,"chir *")</f>
        <v>0</v>
      </c>
      <c r="JB57" s="121">
        <f t="shared" si="75"/>
        <v>5</v>
      </c>
      <c r="JC57" s="121">
        <f t="shared" si="75"/>
        <v>0</v>
      </c>
      <c r="JD57" s="121">
        <f t="shared" si="75"/>
        <v>0</v>
      </c>
    </row>
    <row r="58" spans="1:264" s="34" customFormat="1" ht="23.25" customHeight="1">
      <c r="A58" s="41"/>
      <c r="B58" s="109"/>
      <c r="C58" s="41"/>
      <c r="D58" s="41"/>
      <c r="E58" s="24"/>
      <c r="F58" s="41"/>
      <c r="G58" s="41"/>
      <c r="H58" s="41"/>
      <c r="I58" s="41"/>
      <c r="J58" s="41"/>
      <c r="K58" s="41"/>
      <c r="L58" s="110"/>
      <c r="M58" s="41"/>
      <c r="N58" s="41"/>
      <c r="O58" s="110"/>
      <c r="P58" s="41"/>
      <c r="Q58" s="109"/>
      <c r="R58" s="109"/>
      <c r="S58" s="29"/>
      <c r="T58" s="109"/>
      <c r="U58" s="109"/>
      <c r="V58" s="108"/>
      <c r="W58" s="66"/>
      <c r="X58" s="48" t="s">
        <v>40</v>
      </c>
      <c r="Z58" s="122">
        <f>COUNTIF(Z3:Z50,"ch wew*")</f>
        <v>7</v>
      </c>
      <c r="AA58" s="122">
        <f>COUNTIF(AA3:AA49,"ch wew*")</f>
        <v>0</v>
      </c>
      <c r="AB58" s="122">
        <f>COUNTIF(AB3:AB50,"ch wew*")</f>
        <v>0</v>
      </c>
      <c r="AC58" s="122">
        <f>COUNTIF(AC3:AC50,"ch wew*")</f>
        <v>9</v>
      </c>
      <c r="AD58" s="122">
        <f>COUNTIF(AD3:AD50,"ch wew*")</f>
        <v>0</v>
      </c>
      <c r="AE58" s="122">
        <f>COUNTIF(AE3:AE50,"ch wew*")</f>
        <v>0</v>
      </c>
      <c r="AF58" s="122">
        <f>COUNTIF(AF3:AF50,"ch wew*")</f>
        <v>8</v>
      </c>
      <c r="AG58" s="122"/>
      <c r="AH58" s="122">
        <f>COUNTIF(AH3:AH50,"ch wew*")</f>
        <v>0</v>
      </c>
      <c r="AI58" s="122">
        <f>COUNTIF(AI3:AI50,"ch wew*")</f>
        <v>9</v>
      </c>
      <c r="AJ58" s="122">
        <f>COUNTIF(AJ3:AJ50,"ch wew*")</f>
        <v>0</v>
      </c>
      <c r="AK58" s="122">
        <f>COUNTIF(AK3:AK50,"ch wew*")</f>
        <v>0</v>
      </c>
      <c r="AL58" s="122">
        <f>COUNTIF(AL3:AL50,"ch wew*")</f>
        <v>9</v>
      </c>
      <c r="AM58" s="120"/>
      <c r="AN58" s="120"/>
      <c r="AO58" s="122">
        <f t="shared" ref="AO58:AV58" si="76">COUNTIF(AO3:AO50,"ch wew*")</f>
        <v>0</v>
      </c>
      <c r="AP58" s="122">
        <f t="shared" si="76"/>
        <v>8</v>
      </c>
      <c r="AQ58" s="122">
        <f t="shared" si="76"/>
        <v>0</v>
      </c>
      <c r="AR58" s="122">
        <f t="shared" si="76"/>
        <v>0</v>
      </c>
      <c r="AS58" s="122">
        <f t="shared" si="76"/>
        <v>9</v>
      </c>
      <c r="AT58" s="122">
        <f t="shared" si="76"/>
        <v>0</v>
      </c>
      <c r="AU58" s="122">
        <f t="shared" si="76"/>
        <v>0</v>
      </c>
      <c r="AV58" s="122">
        <f t="shared" si="76"/>
        <v>9</v>
      </c>
      <c r="AW58" s="120"/>
      <c r="AX58" s="122">
        <f>COUNTIF(AX3:AX50,"ch wew*")</f>
        <v>0</v>
      </c>
      <c r="AY58" s="122">
        <f>COUNTIF(AY3:AY50,"ch wew*")</f>
        <v>9</v>
      </c>
      <c r="AZ58" s="122">
        <f>COUNTIF(AZ3:AZ50,"ch wew*")</f>
        <v>0</v>
      </c>
      <c r="BA58" s="122">
        <f>COUNTIF(BA3:BA50,"ch wew*")</f>
        <v>0</v>
      </c>
      <c r="BB58" s="122">
        <f>COUNTIF(BB3:BB50,"ch wew*")</f>
        <v>8</v>
      </c>
      <c r="BC58" s="120"/>
      <c r="BD58" s="120"/>
      <c r="BE58" s="122">
        <f t="shared" ref="BE58:BL58" si="77">COUNTIF(BE3:BE50,"ch wew*")</f>
        <v>0</v>
      </c>
      <c r="BF58" s="122">
        <f t="shared" si="77"/>
        <v>9</v>
      </c>
      <c r="BG58" s="122">
        <f t="shared" si="77"/>
        <v>0</v>
      </c>
      <c r="BH58" s="122">
        <f t="shared" si="77"/>
        <v>0</v>
      </c>
      <c r="BI58" s="122">
        <f t="shared" si="77"/>
        <v>9</v>
      </c>
      <c r="BJ58" s="122">
        <f t="shared" si="77"/>
        <v>0</v>
      </c>
      <c r="BK58" s="122">
        <f t="shared" si="77"/>
        <v>0</v>
      </c>
      <c r="BL58" s="122">
        <f t="shared" si="77"/>
        <v>9</v>
      </c>
      <c r="BM58" s="120"/>
      <c r="BN58" s="122">
        <f>COUNTIF(BN3:BN50,"ch wew*")</f>
        <v>0</v>
      </c>
      <c r="BO58" s="122">
        <f>COUNTIF(BO3:BO49,"ch wew*")</f>
        <v>9</v>
      </c>
      <c r="BP58" s="122">
        <f>COUNTIF(BP3:BP50,"ch wew*")</f>
        <v>0</v>
      </c>
      <c r="BQ58" s="122">
        <f>COUNTIF(BQ3:BQ50,"ch wew*")</f>
        <v>0</v>
      </c>
      <c r="BR58" s="122">
        <f>COUNTIF(BR3:BR50,"ch wew*")</f>
        <v>8</v>
      </c>
      <c r="BS58" s="120"/>
      <c r="BT58" s="120"/>
      <c r="BU58" s="122">
        <f>COUNTIF(BU3:BU50,"ch wew*")</f>
        <v>0</v>
      </c>
      <c r="BV58" s="122">
        <f>COUNTIF(BV3:BV50,"ch wew*")</f>
        <v>9</v>
      </c>
      <c r="BW58" s="122">
        <f>COUNTIF(BW3:BW50,"ch wew*")</f>
        <v>0</v>
      </c>
      <c r="BX58" s="122"/>
      <c r="BY58" s="122">
        <f>COUNTIF(BY3:BY50,"ch wew*")</f>
        <v>0</v>
      </c>
      <c r="BZ58" s="122">
        <f>COUNTIF(BZ3:BZ50,"ch wew*")</f>
        <v>9</v>
      </c>
      <c r="CA58" s="122">
        <f>COUNTIF(CA3:CA50,"ch wew*")</f>
        <v>0</v>
      </c>
      <c r="CB58" s="122">
        <f>COUNTIF(CB3:CB50,"ch wew*")</f>
        <v>0</v>
      </c>
      <c r="CC58" s="122">
        <f>COUNTIF(CC3:CC50,"ch wew*")</f>
        <v>9</v>
      </c>
      <c r="CD58" s="120"/>
      <c r="CE58" s="122">
        <f>COUNTIF(CE3:CE50,"ch wew*")</f>
        <v>0</v>
      </c>
      <c r="CF58" s="122">
        <f>COUNTIF(CF3:CF50,"ch wew*")</f>
        <v>8</v>
      </c>
      <c r="CG58" s="122">
        <f>COUNTIF(CG3:CG50,"ch wew*")</f>
        <v>0</v>
      </c>
      <c r="CH58" s="122">
        <f>COUNTIF(CH3:CH50,"ch wew*")</f>
        <v>0</v>
      </c>
      <c r="CI58" s="122">
        <f>COUNTIF(CI3:CI50,"ch wew*")</f>
        <v>7</v>
      </c>
      <c r="CJ58" s="120"/>
      <c r="CK58" s="120"/>
      <c r="CL58" s="122">
        <f t="shared" ref="CL58:CT58" si="78">COUNTIF(CL3:CL50,"ch wew*")</f>
        <v>0</v>
      </c>
      <c r="CM58" s="122">
        <f t="shared" si="78"/>
        <v>11</v>
      </c>
      <c r="CN58" s="122">
        <f t="shared" si="78"/>
        <v>0</v>
      </c>
      <c r="CO58" s="122"/>
      <c r="CP58" s="122">
        <f t="shared" si="78"/>
        <v>0</v>
      </c>
      <c r="CQ58" s="122">
        <f t="shared" si="78"/>
        <v>10</v>
      </c>
      <c r="CR58" s="122">
        <f t="shared" si="78"/>
        <v>0</v>
      </c>
      <c r="CS58" s="122">
        <f t="shared" si="78"/>
        <v>0</v>
      </c>
      <c r="CT58" s="122">
        <f t="shared" si="78"/>
        <v>10</v>
      </c>
      <c r="CU58" s="120"/>
      <c r="CV58" s="122">
        <f>COUNTIF(CV3:CV50,"ch wew*")</f>
        <v>0</v>
      </c>
      <c r="CW58" s="140"/>
      <c r="CX58" s="122">
        <f>COUNTIF(CX3:CX50,"ch wew*")</f>
        <v>11</v>
      </c>
      <c r="CY58" s="122">
        <f>COUNTIF(CY3:CY50,"ch wew*")</f>
        <v>0</v>
      </c>
      <c r="CZ58" s="122"/>
      <c r="DA58" s="122">
        <f>COUNTIF(DA3:DA50,"ch wew*")</f>
        <v>0</v>
      </c>
      <c r="DB58" s="122">
        <f>COUNTIF(DB3:DB50,"ch wew*")</f>
        <v>13</v>
      </c>
      <c r="DC58" s="120"/>
      <c r="DD58" s="122">
        <f t="shared" ref="DD58:DK58" si="79">COUNTIF(DD3:DD50,"ch wew*")</f>
        <v>0</v>
      </c>
      <c r="DE58" s="122">
        <f t="shared" si="79"/>
        <v>11</v>
      </c>
      <c r="DF58" s="122">
        <f t="shared" si="79"/>
        <v>0</v>
      </c>
      <c r="DG58" s="122">
        <f t="shared" si="79"/>
        <v>0</v>
      </c>
      <c r="DH58" s="122">
        <f t="shared" si="79"/>
        <v>12</v>
      </c>
      <c r="DI58" s="122">
        <f>COUNTIF(DI3:DI50,"ch wew*")</f>
        <v>0</v>
      </c>
      <c r="DJ58" s="122">
        <f t="shared" si="79"/>
        <v>0</v>
      </c>
      <c r="DK58" s="122">
        <f t="shared" si="79"/>
        <v>11</v>
      </c>
      <c r="DL58" s="120"/>
      <c r="DM58" s="122">
        <f>COUNTIF(DM3:DM50,"ch wew*")</f>
        <v>0</v>
      </c>
      <c r="DN58" s="140"/>
      <c r="DO58" s="122">
        <f>COUNTIF(DO3:DO50,"ch wew*")</f>
        <v>12</v>
      </c>
      <c r="DP58" s="122">
        <f>COUNTIF(DP3:DP48,"ch wew*")</f>
        <v>0</v>
      </c>
      <c r="DQ58" s="122">
        <f>COUNTIF(DQ3:DQ50,"ch wew*")</f>
        <v>0</v>
      </c>
      <c r="DR58" s="122">
        <f>COUNTIF(DR3:DR50,"ch wew*")</f>
        <v>10</v>
      </c>
      <c r="DS58" s="120"/>
      <c r="DT58" s="122">
        <f t="shared" ref="DT58:EA58" si="80">COUNTIF(DT3:DT50,"ch wew*")</f>
        <v>0</v>
      </c>
      <c r="DU58" s="122">
        <f t="shared" si="80"/>
        <v>9</v>
      </c>
      <c r="DV58" s="122">
        <f t="shared" si="80"/>
        <v>0</v>
      </c>
      <c r="DW58" s="122">
        <f t="shared" si="80"/>
        <v>0</v>
      </c>
      <c r="DX58" s="122">
        <f t="shared" si="80"/>
        <v>8</v>
      </c>
      <c r="DY58" s="122">
        <f t="shared" si="80"/>
        <v>0</v>
      </c>
      <c r="DZ58" s="122">
        <f t="shared" si="80"/>
        <v>0</v>
      </c>
      <c r="EA58" s="122">
        <f t="shared" si="80"/>
        <v>8</v>
      </c>
      <c r="EB58" s="120"/>
      <c r="EC58" s="120"/>
      <c r="ED58" s="122">
        <f>COUNTIF(ED3:ED50,"ch wew*")</f>
        <v>0</v>
      </c>
      <c r="EE58" s="122">
        <f>COUNTIF(EE3:EE50,"ch wew*")</f>
        <v>13</v>
      </c>
      <c r="EF58" s="122">
        <f>COUNTIF(EF3:EF50,"ch wew*")</f>
        <v>0</v>
      </c>
      <c r="EG58" s="122">
        <f>COUNTIF(EG3:EG50,"ch wew*")</f>
        <v>0</v>
      </c>
      <c r="EH58" s="122">
        <f>COUNTIF(EH3:EH50,"ch wew*")</f>
        <v>10</v>
      </c>
      <c r="EI58" s="120"/>
      <c r="EJ58" s="122">
        <f t="shared" ref="EJ58:ER58" si="81">COUNTIF(EJ3:EJ50,"ch wew*")</f>
        <v>0</v>
      </c>
      <c r="EK58" s="122">
        <f t="shared" si="81"/>
        <v>10</v>
      </c>
      <c r="EL58" s="122">
        <f t="shared" si="81"/>
        <v>0</v>
      </c>
      <c r="EM58" s="122">
        <f t="shared" si="81"/>
        <v>0</v>
      </c>
      <c r="EN58" s="122"/>
      <c r="EO58" s="122">
        <f t="shared" si="81"/>
        <v>9</v>
      </c>
      <c r="EP58" s="122">
        <f t="shared" si="81"/>
        <v>0</v>
      </c>
      <c r="EQ58" s="122">
        <f t="shared" si="81"/>
        <v>0</v>
      </c>
      <c r="ER58" s="122">
        <f t="shared" si="81"/>
        <v>10</v>
      </c>
      <c r="ES58" s="120"/>
      <c r="ET58" s="120"/>
      <c r="EU58" s="122">
        <f>COUNTIF(EU3:EU50,"ch wew*")</f>
        <v>0</v>
      </c>
      <c r="EV58" s="122">
        <f>COUNTIF(EV3:EV50,"ch wew*")</f>
        <v>10</v>
      </c>
      <c r="EW58" s="122">
        <f>COUNTIF(EW3:EW50,"ch wew*")</f>
        <v>0</v>
      </c>
      <c r="EX58" s="122">
        <f>COUNTIF(EX3:EX50,"ch wew*")</f>
        <v>0</v>
      </c>
      <c r="EY58" s="122">
        <f>COUNTIF(EY3:EY50,"ch wew*")</f>
        <v>7</v>
      </c>
      <c r="EZ58" s="120"/>
      <c r="FA58" s="122">
        <f t="shared" ref="FA58:FI58" si="82">COUNTIF(FA3:FA50,"ch wew*")</f>
        <v>0</v>
      </c>
      <c r="FB58" s="122"/>
      <c r="FC58" s="122">
        <f t="shared" si="82"/>
        <v>9</v>
      </c>
      <c r="FD58" s="122">
        <f t="shared" si="82"/>
        <v>0</v>
      </c>
      <c r="FE58" s="122">
        <f t="shared" si="82"/>
        <v>0</v>
      </c>
      <c r="FF58" s="122">
        <f t="shared" si="82"/>
        <v>10</v>
      </c>
      <c r="FG58" s="122">
        <f t="shared" si="82"/>
        <v>0</v>
      </c>
      <c r="FH58" s="122">
        <f>COUNTIF(FH3:FH50,"ch wew*")</f>
        <v>0</v>
      </c>
      <c r="FI58" s="122">
        <f t="shared" si="82"/>
        <v>9</v>
      </c>
      <c r="FJ58" s="120"/>
      <c r="FK58" s="122">
        <f>COUNTIF(FK3:FK50,"ch wew*")</f>
        <v>0</v>
      </c>
      <c r="FL58" s="122"/>
      <c r="FM58" s="122">
        <f>COUNTIF(FM3:FM50,"ch wew*")</f>
        <v>9</v>
      </c>
      <c r="FN58" s="122">
        <f>COUNTIF(FN3:FN50,"ch wew*")</f>
        <v>0</v>
      </c>
      <c r="FO58" s="122"/>
      <c r="FP58" s="122">
        <f>COUNTIF(FP3:FP50,"ch wew*")</f>
        <v>0</v>
      </c>
      <c r="FQ58" s="122">
        <f>COUNTIF(FQ3:FQ50,"ch wew*")</f>
        <v>9</v>
      </c>
      <c r="FR58" s="120"/>
      <c r="FS58" s="122">
        <f t="shared" ref="FS58:GB58" si="83">COUNTIF(FS3:FS50,"ch wew*")</f>
        <v>0</v>
      </c>
      <c r="FT58" s="122">
        <f t="shared" si="83"/>
        <v>9</v>
      </c>
      <c r="FU58" s="122">
        <f t="shared" si="83"/>
        <v>0</v>
      </c>
      <c r="FV58" s="122"/>
      <c r="FW58" s="122">
        <f t="shared" si="83"/>
        <v>0</v>
      </c>
      <c r="FX58" s="122"/>
      <c r="FY58" s="122">
        <f t="shared" si="83"/>
        <v>9</v>
      </c>
      <c r="FZ58" s="122">
        <f t="shared" si="83"/>
        <v>0</v>
      </c>
      <c r="GA58" s="122">
        <f t="shared" si="83"/>
        <v>0</v>
      </c>
      <c r="GB58" s="122">
        <f t="shared" si="83"/>
        <v>10</v>
      </c>
      <c r="GC58" s="120"/>
      <c r="GD58" s="120"/>
      <c r="GE58" s="122">
        <f>COUNTIF(GE3:GE50,"ch wew*")</f>
        <v>0</v>
      </c>
      <c r="GF58" s="122">
        <f>COUNTIF(GF3:GF50,"ch wew*")</f>
        <v>10</v>
      </c>
      <c r="GG58" s="122">
        <f>COUNTIF(GG3:GG50,"ch wew*")</f>
        <v>0</v>
      </c>
      <c r="GH58" s="122">
        <f>COUNTIF(GH3:GH50,"ch wew*")</f>
        <v>0</v>
      </c>
      <c r="GI58" s="122"/>
      <c r="GJ58" s="122">
        <f>COUNTIF(GJ3:GJ50,"ch wew*")</f>
        <v>8</v>
      </c>
      <c r="GK58" s="120"/>
      <c r="GL58" s="122">
        <f t="shared" ref="GL58:GT58" si="84">COUNTIF(GL3:GL50,"ch wew*")</f>
        <v>0</v>
      </c>
      <c r="GM58" s="122">
        <f>COUNTIF(GM3:GM50,"ch wew*")</f>
        <v>9</v>
      </c>
      <c r="GN58" s="122">
        <f t="shared" si="84"/>
        <v>0</v>
      </c>
      <c r="GO58" s="122">
        <f t="shared" si="84"/>
        <v>0</v>
      </c>
      <c r="GP58" s="122"/>
      <c r="GQ58" s="122">
        <f t="shared" si="84"/>
        <v>10</v>
      </c>
      <c r="GR58" s="122">
        <f t="shared" si="84"/>
        <v>0</v>
      </c>
      <c r="GS58" s="122">
        <f t="shared" si="84"/>
        <v>0</v>
      </c>
      <c r="GT58" s="122">
        <f t="shared" si="84"/>
        <v>9</v>
      </c>
      <c r="GU58" s="120"/>
      <c r="GV58" s="122">
        <f>COUNTIF(GV3:GV50,"ch wew*")</f>
        <v>0</v>
      </c>
      <c r="GW58" s="122"/>
      <c r="GX58" s="122">
        <f>COUNTIF(GX3:GX50,"ch wew*")</f>
        <v>11</v>
      </c>
      <c r="GY58" s="122">
        <f>COUNTIF(GY3:GY50,"ch wew*")</f>
        <v>0</v>
      </c>
      <c r="GZ58" s="122">
        <f>COUNTIF(GZ3:GZ50,"ch wew*")</f>
        <v>0</v>
      </c>
      <c r="HA58" s="122">
        <f>COUNTIF(HA3:HA50,"ch wew*")</f>
        <v>9</v>
      </c>
      <c r="HB58" s="120"/>
      <c r="HC58" s="122">
        <f t="shared" ref="HC58:HK58" si="85">COUNTIF(HC3:HC50,"ch wew*")</f>
        <v>0</v>
      </c>
      <c r="HD58" s="122">
        <f>COUNTIF(HD3:HD50,"ch wew*")</f>
        <v>10</v>
      </c>
      <c r="HE58" s="122">
        <f t="shared" si="85"/>
        <v>0</v>
      </c>
      <c r="HF58" s="122"/>
      <c r="HG58" s="122">
        <f t="shared" si="85"/>
        <v>0</v>
      </c>
      <c r="HH58" s="122">
        <f t="shared" si="85"/>
        <v>11</v>
      </c>
      <c r="HI58" s="122">
        <f t="shared" si="85"/>
        <v>0</v>
      </c>
      <c r="HJ58" s="122">
        <f>COUNTIF(HJ3:HJ50,"ch wew*")</f>
        <v>0</v>
      </c>
      <c r="HK58" s="122">
        <f t="shared" si="85"/>
        <v>16</v>
      </c>
      <c r="HL58" s="120"/>
      <c r="HM58" s="122">
        <f>COUNTIF(HM3:HM50,"ch wew*")</f>
        <v>0</v>
      </c>
      <c r="HN58" s="122"/>
      <c r="HO58" s="122">
        <f>COUNTIF(HO3:HO50,"ch wew*")</f>
        <v>12</v>
      </c>
      <c r="HP58" s="122">
        <f>COUNTIF(HP3:HP50,"ch wew*")</f>
        <v>0</v>
      </c>
      <c r="HQ58" s="122">
        <f>COUNTIF(HQ3:HQ50,"ch wew*")</f>
        <v>0</v>
      </c>
      <c r="HR58" s="122">
        <f>COUNTIF(HR3:HR50,"ch wew*")</f>
        <v>14</v>
      </c>
      <c r="HS58" s="120"/>
      <c r="HT58" s="122">
        <f t="shared" ref="HT58:IA58" si="86">COUNTIF(HT3:HT50,"ch wew*")</f>
        <v>0</v>
      </c>
      <c r="HU58" s="122">
        <f t="shared" si="86"/>
        <v>9</v>
      </c>
      <c r="HV58" s="122">
        <f t="shared" si="86"/>
        <v>0</v>
      </c>
      <c r="HW58" s="122">
        <f t="shared" si="86"/>
        <v>0</v>
      </c>
      <c r="HX58" s="122">
        <f t="shared" si="86"/>
        <v>14</v>
      </c>
      <c r="HY58" s="122">
        <f t="shared" si="86"/>
        <v>0</v>
      </c>
      <c r="HZ58" s="122">
        <f t="shared" si="86"/>
        <v>0</v>
      </c>
      <c r="IA58" s="122">
        <f t="shared" si="86"/>
        <v>16</v>
      </c>
      <c r="IB58" s="120"/>
      <c r="IC58" s="120"/>
      <c r="ID58" s="122">
        <f>COUNTIF(ID3:ID50,"ch wew*")</f>
        <v>0</v>
      </c>
      <c r="IE58" s="122">
        <f>COUNTIF(IE3:IE50,"ch wew*")</f>
        <v>13</v>
      </c>
      <c r="IF58" s="122">
        <f>COUNTIF(IF3:IF50,"ch wew*")</f>
        <v>0</v>
      </c>
      <c r="IG58" s="122">
        <f>COUNTIF(IG3:IG50,"ch wew*")</f>
        <v>0</v>
      </c>
      <c r="IH58" s="122">
        <f>COUNTIF(IH3:IH50,"ch wew*")</f>
        <v>13</v>
      </c>
      <c r="II58" s="120"/>
      <c r="IJ58" s="120"/>
      <c r="IK58" s="122">
        <f t="shared" ref="IK58:IR58" si="87">COUNTIF(IK3:IK50,"ch wew*")</f>
        <v>0</v>
      </c>
      <c r="IL58" s="122">
        <f t="shared" si="87"/>
        <v>8</v>
      </c>
      <c r="IM58" s="122">
        <f t="shared" si="87"/>
        <v>0</v>
      </c>
      <c r="IN58" s="122">
        <f t="shared" si="87"/>
        <v>0</v>
      </c>
      <c r="IO58" s="122">
        <f t="shared" si="87"/>
        <v>11</v>
      </c>
      <c r="IP58" s="122">
        <f t="shared" si="87"/>
        <v>0</v>
      </c>
      <c r="IQ58" s="122">
        <f t="shared" si="87"/>
        <v>0</v>
      </c>
      <c r="IR58" s="122">
        <f t="shared" si="87"/>
        <v>13</v>
      </c>
      <c r="IS58" s="120"/>
      <c r="IT58" s="122">
        <f>COUNTIF(IT3:IT50,"ch wew*")</f>
        <v>0</v>
      </c>
      <c r="IU58" s="122"/>
      <c r="IV58" s="122">
        <f>COUNTIF(IV3:IV50,"ch wew*")</f>
        <v>11</v>
      </c>
      <c r="IW58" s="122">
        <f>COUNTIF(IW3:IW50,"ch wew*")</f>
        <v>0</v>
      </c>
      <c r="IX58" s="122">
        <f>COUNTIF(IX3:IX50,"ch wew*")</f>
        <v>0</v>
      </c>
      <c r="IY58" s="122">
        <f>COUNTIF(IY3:IY50,"ch wew*")</f>
        <v>9</v>
      </c>
      <c r="IZ58" s="120"/>
      <c r="JA58" s="122">
        <f t="shared" ref="JA58:JD58" si="88">COUNTIF(JA3:JA50,"ch wew*")</f>
        <v>0</v>
      </c>
      <c r="JB58" s="122">
        <f t="shared" si="88"/>
        <v>9</v>
      </c>
      <c r="JC58" s="122">
        <f t="shared" si="88"/>
        <v>0</v>
      </c>
      <c r="JD58" s="122">
        <f t="shared" si="88"/>
        <v>0</v>
      </c>
    </row>
    <row r="59" spans="1:264" s="41" customFormat="1" ht="23.25" customHeight="1">
      <c r="A59" s="41" t="s">
        <v>221</v>
      </c>
      <c r="B59" s="109"/>
      <c r="E59" s="24"/>
      <c r="L59" s="110"/>
      <c r="O59" s="110"/>
      <c r="Q59" s="109"/>
      <c r="R59" s="109"/>
      <c r="S59" s="29"/>
      <c r="T59" s="109"/>
      <c r="U59" s="109"/>
      <c r="V59" s="108"/>
      <c r="W59" s="42"/>
      <c r="X59" s="43" t="s">
        <v>26</v>
      </c>
      <c r="Z59" s="116">
        <f>COUNTIF(Z4:Z50,"ch wew  ENDO*")</f>
        <v>1</v>
      </c>
      <c r="AA59" s="116">
        <f>COUNTIF(AA4:AA49,"ch wew  ENDO*")</f>
        <v>0</v>
      </c>
      <c r="AB59" s="116">
        <f t="shared" ref="AB59:AL59" si="89">COUNTIF(AB4:AB50,"ch wew  ENDO*")</f>
        <v>0</v>
      </c>
      <c r="AC59" s="116">
        <f t="shared" si="89"/>
        <v>1</v>
      </c>
      <c r="AD59" s="116">
        <f t="shared" si="89"/>
        <v>0</v>
      </c>
      <c r="AE59" s="116">
        <f t="shared" si="89"/>
        <v>0</v>
      </c>
      <c r="AF59" s="116">
        <f>COUNTIF(AF4:AF50,"ch wew  ENDO*")</f>
        <v>1</v>
      </c>
      <c r="AG59" s="116">
        <f t="shared" si="89"/>
        <v>0</v>
      </c>
      <c r="AH59" s="116">
        <f t="shared" si="89"/>
        <v>0</v>
      </c>
      <c r="AI59" s="116">
        <f t="shared" si="89"/>
        <v>1</v>
      </c>
      <c r="AJ59" s="116">
        <f t="shared" si="89"/>
        <v>0</v>
      </c>
      <c r="AK59" s="116">
        <f t="shared" si="89"/>
        <v>0</v>
      </c>
      <c r="AL59" s="116">
        <f t="shared" si="89"/>
        <v>1</v>
      </c>
      <c r="AM59" s="116">
        <f>COUNTIF(AM4:AM49,"ch wew  ENDO*")</f>
        <v>0</v>
      </c>
      <c r="AN59" s="116"/>
      <c r="AO59" s="116">
        <f t="shared" ref="AO59:BC59" si="90">COUNTIF(AO4:AO50,"ch wew  ENDO*")</f>
        <v>0</v>
      </c>
      <c r="AP59" s="116">
        <f t="shared" si="90"/>
        <v>1</v>
      </c>
      <c r="AQ59" s="116">
        <f t="shared" si="90"/>
        <v>0</v>
      </c>
      <c r="AR59" s="116">
        <f t="shared" si="90"/>
        <v>0</v>
      </c>
      <c r="AS59" s="116">
        <f t="shared" si="90"/>
        <v>1</v>
      </c>
      <c r="AT59" s="116">
        <f t="shared" si="90"/>
        <v>0</v>
      </c>
      <c r="AU59" s="116">
        <f t="shared" si="90"/>
        <v>0</v>
      </c>
      <c r="AV59" s="116">
        <f t="shared" si="90"/>
        <v>1</v>
      </c>
      <c r="AW59" s="116">
        <f t="shared" si="90"/>
        <v>0</v>
      </c>
      <c r="AX59" s="116">
        <f>COUNTIF(AX4:AX50,"ch wew  ENDO*")</f>
        <v>0</v>
      </c>
      <c r="AY59" s="116">
        <f t="shared" si="90"/>
        <v>1</v>
      </c>
      <c r="AZ59" s="116">
        <f t="shared" si="90"/>
        <v>0</v>
      </c>
      <c r="BA59" s="116">
        <f t="shared" si="90"/>
        <v>0</v>
      </c>
      <c r="BB59" s="116">
        <f t="shared" si="90"/>
        <v>1</v>
      </c>
      <c r="BC59" s="116">
        <f t="shared" si="90"/>
        <v>0</v>
      </c>
      <c r="BD59" s="116"/>
      <c r="BE59" s="116">
        <f t="shared" ref="BE59:BN59" si="91">COUNTIF(BE4:BE50,"ch wew  ENDO*")</f>
        <v>0</v>
      </c>
      <c r="BF59" s="116">
        <f t="shared" si="91"/>
        <v>1</v>
      </c>
      <c r="BG59" s="116">
        <f t="shared" si="91"/>
        <v>0</v>
      </c>
      <c r="BH59" s="116">
        <f t="shared" si="91"/>
        <v>0</v>
      </c>
      <c r="BI59" s="116">
        <f t="shared" si="91"/>
        <v>1</v>
      </c>
      <c r="BJ59" s="116">
        <f t="shared" si="91"/>
        <v>0</v>
      </c>
      <c r="BK59" s="116">
        <f t="shared" si="91"/>
        <v>0</v>
      </c>
      <c r="BL59" s="116">
        <f t="shared" si="91"/>
        <v>1</v>
      </c>
      <c r="BM59" s="116">
        <f t="shared" si="91"/>
        <v>0</v>
      </c>
      <c r="BN59" s="116">
        <f t="shared" si="91"/>
        <v>0</v>
      </c>
      <c r="BO59" s="116">
        <f>COUNTIF(BO4:BO49,"ch wew  ENDO*")</f>
        <v>1</v>
      </c>
      <c r="BP59" s="116">
        <f>COUNTIF(BP4:BP50,"ch wew  ENDO*")</f>
        <v>0</v>
      </c>
      <c r="BQ59" s="116">
        <f>COUNTIF(BQ4:BQ50,"ch wew  ENDO*")</f>
        <v>0</v>
      </c>
      <c r="BR59" s="116">
        <f>COUNTIF(BR4:BR50,"ch wew  ENDO*")</f>
        <v>1</v>
      </c>
      <c r="BS59" s="116">
        <f>COUNTIF(BS4:BS50,"ch wew  ENDO*")</f>
        <v>0</v>
      </c>
      <c r="BT59" s="116"/>
      <c r="BU59" s="116">
        <f>COUNTIF(BU4:BU50,"ch wew  ENDO*")</f>
        <v>0</v>
      </c>
      <c r="BV59" s="116">
        <f>COUNTIF(BV4:BV50,"ch wew  ENDO*")</f>
        <v>1</v>
      </c>
      <c r="BW59" s="116">
        <f>COUNTIF(BW4:BW50,"ch wew  ENDO*")</f>
        <v>0</v>
      </c>
      <c r="BX59" s="116"/>
      <c r="BY59" s="116">
        <f>COUNTIF(BY4:BY50,"ch wew  ENDO*")</f>
        <v>0</v>
      </c>
      <c r="BZ59" s="116">
        <f>COUNTIF(BZ4:BZ50,"ch wew  ENDO*")</f>
        <v>1</v>
      </c>
      <c r="CA59" s="116">
        <f>COUNTIF(CA4:CA50,"ch wew  ENDO*")</f>
        <v>0</v>
      </c>
      <c r="CB59" s="116">
        <f>COUNTIF(CB14:CB50,"ch wew  ENDO*")</f>
        <v>0</v>
      </c>
      <c r="CC59" s="116">
        <f>COUNTIF(CC4:CC50,"ch wew  ENDO*")</f>
        <v>1</v>
      </c>
      <c r="CD59" s="116">
        <f>COUNTIF(CD4:CD50,"ch wew  ENDO*")</f>
        <v>0</v>
      </c>
      <c r="CE59" s="116">
        <f>COUNTIF(CE4:CE50,"ch wew  ENDO*")</f>
        <v>0</v>
      </c>
      <c r="CF59" s="116">
        <f>COUNTIF(CF5:CF50,"ch wew  ENDO*")</f>
        <v>1</v>
      </c>
      <c r="CG59" s="116">
        <f>COUNTIF(CG4:CG50,"ch wew  ENDO*")</f>
        <v>0</v>
      </c>
      <c r="CH59" s="116">
        <f>COUNTIF(CH4:CH50,"ch wew  ENDO*")</f>
        <v>0</v>
      </c>
      <c r="CI59" s="116">
        <f>COUNTIF(CI4:CI50,"ch wew  ENDO*")</f>
        <v>1</v>
      </c>
      <c r="CJ59" s="116">
        <f>COUNTIF(CJ4:CJ50,"ch wew  ENDO*")</f>
        <v>0</v>
      </c>
      <c r="CK59" s="116"/>
      <c r="CL59" s="116">
        <f>COUNTIF(CL4:CL50,"ch wew  ENDO*")</f>
        <v>0</v>
      </c>
      <c r="CM59" s="116">
        <f>COUNTIF(CM4:CM50,"ch wew  ENDO*")</f>
        <v>1</v>
      </c>
      <c r="CN59" s="116">
        <f>COUNTIF(CN4:CN50,"ch wew  ENDO*")</f>
        <v>0</v>
      </c>
      <c r="CO59" s="116"/>
      <c r="CP59" s="116">
        <f t="shared" ref="CP59:CY59" si="92">COUNTIF(CP4:CP50,"ch wew  ENDO*")</f>
        <v>0</v>
      </c>
      <c r="CQ59" s="116">
        <f t="shared" si="92"/>
        <v>1</v>
      </c>
      <c r="CR59" s="116">
        <f t="shared" si="92"/>
        <v>0</v>
      </c>
      <c r="CS59" s="116">
        <f t="shared" si="92"/>
        <v>0</v>
      </c>
      <c r="CT59" s="116">
        <f t="shared" si="92"/>
        <v>1</v>
      </c>
      <c r="CU59" s="116">
        <f t="shared" si="92"/>
        <v>0</v>
      </c>
      <c r="CV59" s="116">
        <f t="shared" si="92"/>
        <v>0</v>
      </c>
      <c r="CW59" s="116">
        <f t="shared" si="92"/>
        <v>0</v>
      </c>
      <c r="CX59" s="116">
        <f t="shared" si="92"/>
        <v>1</v>
      </c>
      <c r="CY59" s="116">
        <f t="shared" si="92"/>
        <v>0</v>
      </c>
      <c r="CZ59" s="116"/>
      <c r="DA59" s="116">
        <f t="shared" ref="DA59:DO59" si="93">COUNTIF(DA4:DA50,"ch wew  ENDO*")</f>
        <v>0</v>
      </c>
      <c r="DB59" s="116">
        <f t="shared" si="93"/>
        <v>1</v>
      </c>
      <c r="DC59" s="116">
        <f t="shared" si="93"/>
        <v>0</v>
      </c>
      <c r="DD59" s="116">
        <f t="shared" si="93"/>
        <v>0</v>
      </c>
      <c r="DE59" s="116">
        <f t="shared" si="93"/>
        <v>1</v>
      </c>
      <c r="DF59" s="116">
        <f t="shared" si="93"/>
        <v>0</v>
      </c>
      <c r="DG59" s="116">
        <f t="shared" si="93"/>
        <v>0</v>
      </c>
      <c r="DH59" s="116">
        <f t="shared" si="93"/>
        <v>1</v>
      </c>
      <c r="DI59" s="116">
        <f>COUNTIF(DI4:DI50,"ch wew  ENDO*")</f>
        <v>0</v>
      </c>
      <c r="DJ59" s="116">
        <f t="shared" si="93"/>
        <v>0</v>
      </c>
      <c r="DK59" s="116">
        <f t="shared" si="93"/>
        <v>1</v>
      </c>
      <c r="DL59" s="116">
        <f t="shared" si="93"/>
        <v>0</v>
      </c>
      <c r="DM59" s="116">
        <f t="shared" si="93"/>
        <v>0</v>
      </c>
      <c r="DN59" s="116">
        <f t="shared" si="93"/>
        <v>0</v>
      </c>
      <c r="DO59" s="116">
        <f t="shared" si="93"/>
        <v>1</v>
      </c>
      <c r="DP59" s="116">
        <f>COUNTIF(DP4:DP48,"ch wew  ENDO*")</f>
        <v>0</v>
      </c>
      <c r="DQ59" s="116">
        <f t="shared" ref="DQ59:EB59" si="94">COUNTIF(DQ4:DQ50,"ch wew  ENDO*")</f>
        <v>0</v>
      </c>
      <c r="DR59" s="116">
        <f t="shared" si="94"/>
        <v>1</v>
      </c>
      <c r="DS59" s="116">
        <f t="shared" si="94"/>
        <v>0</v>
      </c>
      <c r="DT59" s="116">
        <f t="shared" si="94"/>
        <v>0</v>
      </c>
      <c r="DU59" s="116">
        <f t="shared" si="94"/>
        <v>1</v>
      </c>
      <c r="DV59" s="116">
        <f t="shared" si="94"/>
        <v>0</v>
      </c>
      <c r="DW59" s="116">
        <f t="shared" si="94"/>
        <v>0</v>
      </c>
      <c r="DX59" s="116">
        <f t="shared" si="94"/>
        <v>1</v>
      </c>
      <c r="DY59" s="116">
        <f t="shared" si="94"/>
        <v>0</v>
      </c>
      <c r="DZ59" s="116">
        <f t="shared" si="94"/>
        <v>0</v>
      </c>
      <c r="EA59" s="116">
        <f t="shared" si="94"/>
        <v>1</v>
      </c>
      <c r="EB59" s="116">
        <f t="shared" si="94"/>
        <v>0</v>
      </c>
      <c r="EC59" s="116"/>
      <c r="ED59" s="116">
        <f t="shared" ref="ED59:ES59" si="95">COUNTIF(ED4:ED50,"ch wew  ENDO*")</f>
        <v>0</v>
      </c>
      <c r="EE59" s="116">
        <f t="shared" si="95"/>
        <v>1</v>
      </c>
      <c r="EF59" s="116">
        <f t="shared" si="95"/>
        <v>0</v>
      </c>
      <c r="EG59" s="116">
        <f t="shared" si="95"/>
        <v>0</v>
      </c>
      <c r="EH59" s="116">
        <f t="shared" si="95"/>
        <v>1</v>
      </c>
      <c r="EI59" s="116">
        <f t="shared" si="95"/>
        <v>0</v>
      </c>
      <c r="EJ59" s="116">
        <f t="shared" si="95"/>
        <v>0</v>
      </c>
      <c r="EK59" s="116">
        <f t="shared" si="95"/>
        <v>1</v>
      </c>
      <c r="EL59" s="116">
        <f t="shared" si="95"/>
        <v>0</v>
      </c>
      <c r="EM59" s="116">
        <f t="shared" si="95"/>
        <v>0</v>
      </c>
      <c r="EN59" s="116"/>
      <c r="EO59" s="116">
        <f t="shared" si="95"/>
        <v>1</v>
      </c>
      <c r="EP59" s="116">
        <f t="shared" si="95"/>
        <v>0</v>
      </c>
      <c r="EQ59" s="116">
        <f t="shared" si="95"/>
        <v>0</v>
      </c>
      <c r="ER59" s="116">
        <f t="shared" si="95"/>
        <v>1</v>
      </c>
      <c r="ES59" s="116">
        <f t="shared" si="95"/>
        <v>0</v>
      </c>
      <c r="ET59" s="116"/>
      <c r="EU59" s="116">
        <f t="shared" ref="EU59:FI59" si="96">COUNTIF(EU4:EU50,"ch wew  ENDO*")</f>
        <v>0</v>
      </c>
      <c r="EV59" s="116">
        <f t="shared" si="96"/>
        <v>1</v>
      </c>
      <c r="EW59" s="116">
        <f t="shared" si="96"/>
        <v>0</v>
      </c>
      <c r="EX59" s="116">
        <f t="shared" si="96"/>
        <v>0</v>
      </c>
      <c r="EY59" s="116">
        <f t="shared" si="96"/>
        <v>1</v>
      </c>
      <c r="EZ59" s="116">
        <f t="shared" si="96"/>
        <v>0</v>
      </c>
      <c r="FA59" s="116">
        <f t="shared" si="96"/>
        <v>0</v>
      </c>
      <c r="FB59" s="116"/>
      <c r="FC59" s="116">
        <f t="shared" si="96"/>
        <v>1</v>
      </c>
      <c r="FD59" s="116">
        <f t="shared" si="96"/>
        <v>0</v>
      </c>
      <c r="FE59" s="116">
        <f t="shared" si="96"/>
        <v>0</v>
      </c>
      <c r="FF59" s="116">
        <f t="shared" si="96"/>
        <v>1</v>
      </c>
      <c r="FG59" s="116">
        <f t="shared" si="96"/>
        <v>0</v>
      </c>
      <c r="FH59" s="116">
        <f>COUNTIF(FH4:FH50,"ch wew  ENDO*")</f>
        <v>0</v>
      </c>
      <c r="FI59" s="116">
        <f t="shared" si="96"/>
        <v>1</v>
      </c>
      <c r="FJ59" s="116">
        <f>COUNTIF(FJ4:FJ50,"ch wew  ENDO*")</f>
        <v>0</v>
      </c>
      <c r="FK59" s="116">
        <f>COUNTIF(FK4:FK50,"ch wew  ENDO*")</f>
        <v>0</v>
      </c>
      <c r="FL59" s="116"/>
      <c r="FM59" s="116">
        <f>COUNTIF(FM4:FM50,"ch wew  ENDO*")</f>
        <v>1</v>
      </c>
      <c r="FN59" s="116">
        <f>COUNTIF(FN4:FN50,"ch wew  ENDO*")</f>
        <v>0</v>
      </c>
      <c r="FO59" s="116"/>
      <c r="FP59" s="116">
        <f t="shared" ref="FP59:FT59" si="97">COUNTIF(FP4:FP50,"ch wew  ENDO*")</f>
        <v>0</v>
      </c>
      <c r="FQ59" s="116">
        <f t="shared" si="97"/>
        <v>1</v>
      </c>
      <c r="FR59" s="116">
        <f t="shared" si="97"/>
        <v>0</v>
      </c>
      <c r="FS59" s="116">
        <f t="shared" si="97"/>
        <v>0</v>
      </c>
      <c r="FT59" s="116">
        <f t="shared" si="97"/>
        <v>1</v>
      </c>
      <c r="FU59" s="116">
        <f>COUNTIF(FU4:FU50,"ch wew  ENDO*")</f>
        <v>0</v>
      </c>
      <c r="FV59" s="116"/>
      <c r="FW59" s="116">
        <f>COUNTIF(FW4:FW50,"ch wew  ENDO*")</f>
        <v>0</v>
      </c>
      <c r="FX59" s="116"/>
      <c r="FY59" s="116">
        <f>COUNTIF(FY4:FY50,"ch wew  ENDO*")</f>
        <v>1</v>
      </c>
      <c r="FZ59" s="116">
        <f>COUNTIF(FZ4:FZ50,"ch wew  ENDO*")</f>
        <v>0</v>
      </c>
      <c r="GA59" s="116">
        <f>COUNTIF(GA4:GA50,"ch wew  ENDO*")</f>
        <v>0</v>
      </c>
      <c r="GB59" s="116">
        <f>COUNTIF(GB4:GB50,"ch wew  ENDO*")</f>
        <v>2</v>
      </c>
      <c r="GC59" s="116">
        <f>COUNTIF(GC4:GC50,"ch wew  ENDO*")</f>
        <v>0</v>
      </c>
      <c r="GD59" s="116"/>
      <c r="GE59" s="116">
        <f>COUNTIF(GE4:GE50,"ch wew  ENDO*")</f>
        <v>0</v>
      </c>
      <c r="GF59" s="116">
        <f>COUNTIF(GF4:GF50,"ch wew  ENDO*")</f>
        <v>2</v>
      </c>
      <c r="GG59" s="116">
        <f>COUNTIF(GG4:GG50,"ch wew  ENDO*")</f>
        <v>0</v>
      </c>
      <c r="GH59" s="116">
        <f>COUNTIF(GH4:GH50,"ch wew  ENDO*")</f>
        <v>0</v>
      </c>
      <c r="GI59" s="116"/>
      <c r="GJ59" s="116">
        <f t="shared" ref="GJ59:GO59" si="98">COUNTIF(GJ4:GJ50,"ch wew  ENDO*")</f>
        <v>3</v>
      </c>
      <c r="GK59" s="116">
        <f t="shared" si="98"/>
        <v>0</v>
      </c>
      <c r="GL59" s="116">
        <f t="shared" si="98"/>
        <v>0</v>
      </c>
      <c r="GM59" s="116">
        <f t="shared" si="98"/>
        <v>3</v>
      </c>
      <c r="GN59" s="116">
        <f t="shared" si="98"/>
        <v>0</v>
      </c>
      <c r="GO59" s="116">
        <f t="shared" si="98"/>
        <v>0</v>
      </c>
      <c r="GP59" s="116"/>
      <c r="GQ59" s="116">
        <f t="shared" ref="GQ59:GV59" si="99">COUNTIF(GQ4:GQ50,"ch wew  ENDO*")</f>
        <v>3</v>
      </c>
      <c r="GR59" s="116">
        <f t="shared" si="99"/>
        <v>0</v>
      </c>
      <c r="GS59" s="116">
        <f t="shared" si="99"/>
        <v>0</v>
      </c>
      <c r="GT59" s="116">
        <f t="shared" si="99"/>
        <v>2</v>
      </c>
      <c r="GU59" s="116">
        <f t="shared" si="99"/>
        <v>0</v>
      </c>
      <c r="GV59" s="116">
        <f t="shared" si="99"/>
        <v>0</v>
      </c>
      <c r="GW59" s="116"/>
      <c r="GX59" s="116">
        <f t="shared" ref="GX59:HE59" si="100">COUNTIF(GX4:GX50,"ch wew  ENDO*")</f>
        <v>2</v>
      </c>
      <c r="GY59" s="116">
        <f t="shared" si="100"/>
        <v>0</v>
      </c>
      <c r="GZ59" s="116">
        <f t="shared" si="100"/>
        <v>0</v>
      </c>
      <c r="HA59" s="116">
        <f t="shared" si="100"/>
        <v>1</v>
      </c>
      <c r="HB59" s="116">
        <f t="shared" si="100"/>
        <v>0</v>
      </c>
      <c r="HC59" s="116">
        <f t="shared" si="100"/>
        <v>0</v>
      </c>
      <c r="HD59" s="116">
        <f t="shared" si="100"/>
        <v>1</v>
      </c>
      <c r="HE59" s="116">
        <f t="shared" si="100"/>
        <v>0</v>
      </c>
      <c r="HF59" s="116"/>
      <c r="HG59" s="116">
        <f t="shared" ref="HG59:HP59" si="101">COUNTIF(HG4:HG50,"ch wew  ENDO*")</f>
        <v>0</v>
      </c>
      <c r="HH59" s="116">
        <f t="shared" si="101"/>
        <v>2</v>
      </c>
      <c r="HI59" s="116">
        <f t="shared" si="101"/>
        <v>0</v>
      </c>
      <c r="HJ59" s="116">
        <f t="shared" si="101"/>
        <v>0</v>
      </c>
      <c r="HK59" s="116">
        <f t="shared" si="101"/>
        <v>2</v>
      </c>
      <c r="HL59" s="116">
        <f t="shared" si="101"/>
        <v>0</v>
      </c>
      <c r="HM59" s="116">
        <f t="shared" si="101"/>
        <v>0</v>
      </c>
      <c r="HN59" s="116"/>
      <c r="HO59" s="116">
        <f t="shared" si="101"/>
        <v>2</v>
      </c>
      <c r="HP59" s="116">
        <f t="shared" si="101"/>
        <v>0</v>
      </c>
      <c r="HQ59" s="116">
        <f>COUNTIF(HQ14:HQ50,"ch wew  ENDO*")</f>
        <v>0</v>
      </c>
      <c r="HR59" s="116">
        <f t="shared" ref="HR59:IT59" si="102">COUNTIF(HR4:HR50,"ch wew  ENDO*")</f>
        <v>2</v>
      </c>
      <c r="HS59" s="116">
        <f t="shared" si="102"/>
        <v>0</v>
      </c>
      <c r="HT59" s="116">
        <f t="shared" si="102"/>
        <v>0</v>
      </c>
      <c r="HU59" s="116">
        <f t="shared" si="102"/>
        <v>1</v>
      </c>
      <c r="HV59" s="116">
        <f t="shared" si="102"/>
        <v>0</v>
      </c>
      <c r="HW59" s="116">
        <f t="shared" si="102"/>
        <v>0</v>
      </c>
      <c r="HX59" s="116">
        <f t="shared" si="102"/>
        <v>2</v>
      </c>
      <c r="HY59" s="116">
        <f t="shared" si="102"/>
        <v>0</v>
      </c>
      <c r="HZ59" s="116">
        <f t="shared" si="102"/>
        <v>0</v>
      </c>
      <c r="IA59" s="116">
        <f t="shared" si="102"/>
        <v>1</v>
      </c>
      <c r="IB59" s="116">
        <f t="shared" si="102"/>
        <v>0</v>
      </c>
      <c r="IC59" s="116"/>
      <c r="ID59" s="116">
        <f t="shared" si="102"/>
        <v>0</v>
      </c>
      <c r="IE59" s="116">
        <f t="shared" si="102"/>
        <v>1</v>
      </c>
      <c r="IF59" s="116">
        <f t="shared" si="102"/>
        <v>0</v>
      </c>
      <c r="IG59" s="116">
        <f t="shared" si="102"/>
        <v>0</v>
      </c>
      <c r="IH59" s="116">
        <f t="shared" si="102"/>
        <v>1</v>
      </c>
      <c r="II59" s="116">
        <f t="shared" si="102"/>
        <v>0</v>
      </c>
      <c r="IJ59" s="116"/>
      <c r="IK59" s="116">
        <f t="shared" si="102"/>
        <v>0</v>
      </c>
      <c r="IL59" s="116">
        <f t="shared" si="102"/>
        <v>1</v>
      </c>
      <c r="IM59" s="116">
        <f t="shared" si="102"/>
        <v>0</v>
      </c>
      <c r="IN59" s="116">
        <f>COUNTIF(IN4:IN50,"ch wew  ENDO*")</f>
        <v>0</v>
      </c>
      <c r="IO59" s="116">
        <f t="shared" si="102"/>
        <v>2</v>
      </c>
      <c r="IP59" s="116">
        <f>COUNTIF(IP4:IP50,"ch wew  ENDO*")</f>
        <v>0</v>
      </c>
      <c r="IQ59" s="116">
        <f t="shared" si="102"/>
        <v>0</v>
      </c>
      <c r="IR59" s="116">
        <f t="shared" si="102"/>
        <v>2</v>
      </c>
      <c r="IS59" s="116">
        <f>COUNTIF(IS4:IS50,"ch wew  ENDO*")</f>
        <v>0</v>
      </c>
      <c r="IT59" s="116">
        <f t="shared" si="102"/>
        <v>0</v>
      </c>
      <c r="IU59" s="116"/>
      <c r="IV59" s="116">
        <f t="shared" ref="IV59:JD59" si="103">COUNTIF(IV4:IV50,"ch wew  ENDO*")</f>
        <v>2</v>
      </c>
      <c r="IW59" s="116">
        <f t="shared" si="103"/>
        <v>0</v>
      </c>
      <c r="IX59" s="116">
        <f t="shared" si="103"/>
        <v>0</v>
      </c>
      <c r="IY59" s="116">
        <f t="shared" si="103"/>
        <v>2</v>
      </c>
      <c r="IZ59" s="116">
        <f t="shared" si="103"/>
        <v>0</v>
      </c>
      <c r="JA59" s="116">
        <f t="shared" si="103"/>
        <v>0</v>
      </c>
      <c r="JB59" s="116">
        <f t="shared" si="103"/>
        <v>1</v>
      </c>
      <c r="JC59" s="116">
        <f t="shared" si="103"/>
        <v>0</v>
      </c>
      <c r="JD59" s="116">
        <f t="shared" si="103"/>
        <v>0</v>
      </c>
    </row>
    <row r="60" spans="1:264" s="41" customFormat="1" ht="23.25" customHeight="1">
      <c r="B60" s="109"/>
      <c r="E60" s="24"/>
      <c r="L60" s="110"/>
      <c r="O60" s="110"/>
      <c r="Q60" s="109"/>
      <c r="R60" s="109"/>
      <c r="S60" s="29"/>
      <c r="T60" s="109"/>
      <c r="U60" s="109"/>
      <c r="V60" s="108"/>
      <c r="W60" s="42"/>
      <c r="X60" s="43" t="s">
        <v>215</v>
      </c>
      <c r="Z60" s="116">
        <f>COUNTIF(Z4:Z50,"ch wew  NEFRO*")</f>
        <v>1</v>
      </c>
      <c r="AA60" s="116">
        <f>COUNTIF(AA4:AA49,"ch wew  NEFRO*")</f>
        <v>0</v>
      </c>
      <c r="AB60" s="116">
        <f t="shared" ref="AB60:AL60" si="104">COUNTIF(AB4:AB50,"ch wew  NEFRO*")</f>
        <v>0</v>
      </c>
      <c r="AC60" s="116">
        <f t="shared" si="104"/>
        <v>1</v>
      </c>
      <c r="AD60" s="116">
        <f t="shared" si="104"/>
        <v>0</v>
      </c>
      <c r="AE60" s="116">
        <f t="shared" si="104"/>
        <v>0</v>
      </c>
      <c r="AF60" s="116">
        <f>COUNTIF(AF4:AF50,"ch wew  NEFRO*")</f>
        <v>1</v>
      </c>
      <c r="AG60" s="116">
        <f t="shared" si="104"/>
        <v>0</v>
      </c>
      <c r="AH60" s="116">
        <f t="shared" si="104"/>
        <v>0</v>
      </c>
      <c r="AI60" s="116">
        <f t="shared" si="104"/>
        <v>1</v>
      </c>
      <c r="AJ60" s="116">
        <f t="shared" si="104"/>
        <v>0</v>
      </c>
      <c r="AK60" s="116">
        <f t="shared" si="104"/>
        <v>0</v>
      </c>
      <c r="AL60" s="116">
        <f t="shared" si="104"/>
        <v>1</v>
      </c>
      <c r="AM60" s="116">
        <f>COUNTIF(AM4:AM49,"ch wew  NEFRO*")</f>
        <v>0</v>
      </c>
      <c r="AN60" s="116"/>
      <c r="AO60" s="116">
        <f t="shared" ref="AO60:BC60" si="105">COUNTIF(AO4:AO50,"ch wew  NEFRO*")</f>
        <v>0</v>
      </c>
      <c r="AP60" s="116">
        <f t="shared" si="105"/>
        <v>1</v>
      </c>
      <c r="AQ60" s="116">
        <f t="shared" si="105"/>
        <v>0</v>
      </c>
      <c r="AR60" s="116">
        <f t="shared" si="105"/>
        <v>0</v>
      </c>
      <c r="AS60" s="116">
        <f t="shared" si="105"/>
        <v>1</v>
      </c>
      <c r="AT60" s="116">
        <f t="shared" si="105"/>
        <v>0</v>
      </c>
      <c r="AU60" s="116">
        <f t="shared" si="105"/>
        <v>0</v>
      </c>
      <c r="AV60" s="116">
        <f t="shared" si="105"/>
        <v>1</v>
      </c>
      <c r="AW60" s="116">
        <f t="shared" si="105"/>
        <v>0</v>
      </c>
      <c r="AX60" s="116">
        <f>COUNTIF(AX4:AX50,"ch wew  NEFRO*")</f>
        <v>0</v>
      </c>
      <c r="AY60" s="116">
        <f t="shared" si="105"/>
        <v>1</v>
      </c>
      <c r="AZ60" s="116">
        <f t="shared" si="105"/>
        <v>0</v>
      </c>
      <c r="BA60" s="116">
        <f t="shared" si="105"/>
        <v>0</v>
      </c>
      <c r="BB60" s="116">
        <f t="shared" si="105"/>
        <v>1</v>
      </c>
      <c r="BC60" s="116">
        <f t="shared" si="105"/>
        <v>0</v>
      </c>
      <c r="BD60" s="116"/>
      <c r="BE60" s="116">
        <f t="shared" ref="BE60:BN60" si="106">COUNTIF(BE4:BE50,"ch wew  NEFRO*")</f>
        <v>0</v>
      </c>
      <c r="BF60" s="116">
        <f t="shared" si="106"/>
        <v>1</v>
      </c>
      <c r="BG60" s="116">
        <f t="shared" si="106"/>
        <v>0</v>
      </c>
      <c r="BH60" s="116">
        <f t="shared" si="106"/>
        <v>0</v>
      </c>
      <c r="BI60" s="116">
        <f t="shared" si="106"/>
        <v>1</v>
      </c>
      <c r="BJ60" s="116">
        <f t="shared" si="106"/>
        <v>0</v>
      </c>
      <c r="BK60" s="116">
        <f t="shared" si="106"/>
        <v>0</v>
      </c>
      <c r="BL60" s="116">
        <f t="shared" si="106"/>
        <v>1</v>
      </c>
      <c r="BM60" s="116">
        <f t="shared" si="106"/>
        <v>0</v>
      </c>
      <c r="BN60" s="116">
        <f t="shared" si="106"/>
        <v>0</v>
      </c>
      <c r="BO60" s="116">
        <f>COUNTIF(BO4:BO49,"ch wew  NEFRO*")</f>
        <v>1</v>
      </c>
      <c r="BP60" s="116">
        <f>COUNTIF(BP4:BP50,"ch wew  NEFRO*")</f>
        <v>0</v>
      </c>
      <c r="BQ60" s="116">
        <f>COUNTIF(BQ4:BQ50,"ch wew  NEFRO*")</f>
        <v>0</v>
      </c>
      <c r="BR60" s="116">
        <f>COUNTIF(BR4:BR50,"ch wew  NEFRO*")</f>
        <v>1</v>
      </c>
      <c r="BS60" s="116">
        <f>COUNTIF(BS4:BS50,"ch wew  NEFRO*")</f>
        <v>0</v>
      </c>
      <c r="BT60" s="116"/>
      <c r="BU60" s="116">
        <f>COUNTIF(BU4:BU50,"ch wew  NEFRO*")</f>
        <v>0</v>
      </c>
      <c r="BV60" s="116">
        <f>COUNTIF(BV4:BV50,"ch wew  NEFRO*")</f>
        <v>1</v>
      </c>
      <c r="BW60" s="116">
        <f>COUNTIF(BW4:BW50,"ch wew  NEFRO*")</f>
        <v>0</v>
      </c>
      <c r="BX60" s="116"/>
      <c r="BY60" s="116">
        <f>COUNTIF(BY4:BY50,"ch wew  NEFRO*")</f>
        <v>0</v>
      </c>
      <c r="BZ60" s="116">
        <f>COUNTIF(BZ4:BZ50,"ch wew  NEFRO*")</f>
        <v>1</v>
      </c>
      <c r="CA60" s="116">
        <f>COUNTIF(CA4:CA50,"ch wew  NEFRO*")</f>
        <v>0</v>
      </c>
      <c r="CB60" s="116">
        <f>COUNTIF(CB14:CB50,"ch wew  NEFRO*")</f>
        <v>0</v>
      </c>
      <c r="CC60" s="116">
        <f>COUNTIF(CC4:CC50,"ch wew  NEFRO*")</f>
        <v>1</v>
      </c>
      <c r="CD60" s="116">
        <f>COUNTIF(CD4:CD50,"ch wew  NEFRO*")</f>
        <v>0</v>
      </c>
      <c r="CE60" s="116">
        <f>COUNTIF(CE4:CE50,"ch wew  NEFRO*")</f>
        <v>0</v>
      </c>
      <c r="CF60" s="116">
        <f>COUNTIF(CF5:CF50,"ch wew  NEFRO*")</f>
        <v>1</v>
      </c>
      <c r="CG60" s="116">
        <f>COUNTIF(CG4:CG50,"ch wew  NEFRO*")</f>
        <v>0</v>
      </c>
      <c r="CH60" s="116">
        <f>COUNTIF(CH4:CH50,"ch wew  NEFRO*")</f>
        <v>0</v>
      </c>
      <c r="CI60" s="116">
        <f>COUNTIF(CI4:CI50,"ch wew  NEFRO*")</f>
        <v>1</v>
      </c>
      <c r="CJ60" s="116">
        <f>COUNTIF(CJ4:CJ50,"ch wew  NEFRO*")</f>
        <v>0</v>
      </c>
      <c r="CK60" s="116"/>
      <c r="CL60" s="116">
        <f>COUNTIF(CL4:CL50,"ch wew  NEFRO*")</f>
        <v>0</v>
      </c>
      <c r="CM60" s="116">
        <f>COUNTIF(CM4:CM50,"ch wew  NEFRO*")</f>
        <v>1</v>
      </c>
      <c r="CN60" s="116">
        <f>COUNTIF(CN4:CN50,"ch wew  NEFRO*")</f>
        <v>0</v>
      </c>
      <c r="CO60" s="116"/>
      <c r="CP60" s="116">
        <f t="shared" ref="CP60:CY60" si="107">COUNTIF(CP4:CP50,"ch wew  NEFRO*")</f>
        <v>0</v>
      </c>
      <c r="CQ60" s="116">
        <f t="shared" si="107"/>
        <v>1</v>
      </c>
      <c r="CR60" s="116">
        <f t="shared" si="107"/>
        <v>0</v>
      </c>
      <c r="CS60" s="116">
        <f t="shared" si="107"/>
        <v>0</v>
      </c>
      <c r="CT60" s="116">
        <f t="shared" si="107"/>
        <v>1</v>
      </c>
      <c r="CU60" s="116">
        <f t="shared" si="107"/>
        <v>0</v>
      </c>
      <c r="CV60" s="116">
        <f t="shared" si="107"/>
        <v>0</v>
      </c>
      <c r="CW60" s="116">
        <f t="shared" si="107"/>
        <v>0</v>
      </c>
      <c r="CX60" s="116">
        <f t="shared" si="107"/>
        <v>1</v>
      </c>
      <c r="CY60" s="116">
        <f t="shared" si="107"/>
        <v>0</v>
      </c>
      <c r="CZ60" s="116"/>
      <c r="DA60" s="116">
        <f t="shared" ref="DA60:DO60" si="108">COUNTIF(DA4:DA50,"ch wew  NEFRO*")</f>
        <v>0</v>
      </c>
      <c r="DB60" s="116">
        <f t="shared" si="108"/>
        <v>1</v>
      </c>
      <c r="DC60" s="116">
        <f t="shared" si="108"/>
        <v>0</v>
      </c>
      <c r="DD60" s="116">
        <f t="shared" si="108"/>
        <v>0</v>
      </c>
      <c r="DE60" s="116">
        <f t="shared" si="108"/>
        <v>1</v>
      </c>
      <c r="DF60" s="116">
        <f t="shared" si="108"/>
        <v>0</v>
      </c>
      <c r="DG60" s="116">
        <f t="shared" si="108"/>
        <v>0</v>
      </c>
      <c r="DH60" s="116">
        <f t="shared" si="108"/>
        <v>2</v>
      </c>
      <c r="DI60" s="116">
        <f>COUNTIF(DI4:DI50,"ch wew  NEFRO*")</f>
        <v>0</v>
      </c>
      <c r="DJ60" s="116">
        <f t="shared" si="108"/>
        <v>0</v>
      </c>
      <c r="DK60" s="116">
        <f t="shared" si="108"/>
        <v>1</v>
      </c>
      <c r="DL60" s="116">
        <f t="shared" si="108"/>
        <v>0</v>
      </c>
      <c r="DM60" s="116">
        <f t="shared" si="108"/>
        <v>0</v>
      </c>
      <c r="DN60" s="116">
        <f t="shared" si="108"/>
        <v>0</v>
      </c>
      <c r="DO60" s="116">
        <f t="shared" si="108"/>
        <v>1</v>
      </c>
      <c r="DP60" s="116">
        <f>COUNTIF(DP4:DP48,"ch wew  NEFRO*")</f>
        <v>0</v>
      </c>
      <c r="DQ60" s="116">
        <f t="shared" ref="DQ60:EB60" si="109">COUNTIF(DQ4:DQ50,"ch wew  NEFRO*")</f>
        <v>0</v>
      </c>
      <c r="DR60" s="116">
        <f t="shared" si="109"/>
        <v>2</v>
      </c>
      <c r="DS60" s="116">
        <f t="shared" si="109"/>
        <v>0</v>
      </c>
      <c r="DT60" s="116">
        <f t="shared" si="109"/>
        <v>0</v>
      </c>
      <c r="DU60" s="116">
        <f t="shared" si="109"/>
        <v>1</v>
      </c>
      <c r="DV60" s="116">
        <f t="shared" si="109"/>
        <v>0</v>
      </c>
      <c r="DW60" s="116">
        <f t="shared" si="109"/>
        <v>0</v>
      </c>
      <c r="DX60" s="116">
        <f t="shared" si="109"/>
        <v>0</v>
      </c>
      <c r="DY60" s="116">
        <f t="shared" si="109"/>
        <v>0</v>
      </c>
      <c r="DZ60" s="116">
        <f t="shared" si="109"/>
        <v>0</v>
      </c>
      <c r="EA60" s="116">
        <f t="shared" si="109"/>
        <v>0</v>
      </c>
      <c r="EB60" s="116">
        <f t="shared" si="109"/>
        <v>0</v>
      </c>
      <c r="EC60" s="116"/>
      <c r="ED60" s="116">
        <f t="shared" ref="ED60:ES60" si="110">COUNTIF(ED4:ED50,"ch wew  NEFRO*")</f>
        <v>0</v>
      </c>
      <c r="EE60" s="116">
        <f t="shared" si="110"/>
        <v>1</v>
      </c>
      <c r="EF60" s="116">
        <f t="shared" si="110"/>
        <v>0</v>
      </c>
      <c r="EG60" s="116">
        <f t="shared" si="110"/>
        <v>0</v>
      </c>
      <c r="EH60" s="116">
        <f t="shared" si="110"/>
        <v>1</v>
      </c>
      <c r="EI60" s="116">
        <f t="shared" si="110"/>
        <v>0</v>
      </c>
      <c r="EJ60" s="116">
        <f t="shared" si="110"/>
        <v>0</v>
      </c>
      <c r="EK60" s="116">
        <f t="shared" si="110"/>
        <v>1</v>
      </c>
      <c r="EL60" s="116">
        <f t="shared" si="110"/>
        <v>0</v>
      </c>
      <c r="EM60" s="116">
        <f t="shared" si="110"/>
        <v>0</v>
      </c>
      <c r="EN60" s="116"/>
      <c r="EO60" s="116">
        <f t="shared" si="110"/>
        <v>1</v>
      </c>
      <c r="EP60" s="116">
        <f t="shared" si="110"/>
        <v>0</v>
      </c>
      <c r="EQ60" s="116">
        <f t="shared" si="110"/>
        <v>0</v>
      </c>
      <c r="ER60" s="116">
        <f t="shared" si="110"/>
        <v>1</v>
      </c>
      <c r="ES60" s="116">
        <f t="shared" si="110"/>
        <v>0</v>
      </c>
      <c r="ET60" s="116"/>
      <c r="EU60" s="116">
        <f t="shared" ref="EU60:FI60" si="111">COUNTIF(EU4:EU50,"ch wew  NEFRO*")</f>
        <v>0</v>
      </c>
      <c r="EV60" s="116">
        <f t="shared" si="111"/>
        <v>1</v>
      </c>
      <c r="EW60" s="116">
        <f t="shared" si="111"/>
        <v>0</v>
      </c>
      <c r="EX60" s="116">
        <f t="shared" si="111"/>
        <v>0</v>
      </c>
      <c r="EY60" s="116">
        <f t="shared" si="111"/>
        <v>1</v>
      </c>
      <c r="EZ60" s="116">
        <f t="shared" si="111"/>
        <v>0</v>
      </c>
      <c r="FA60" s="116">
        <f t="shared" si="111"/>
        <v>0</v>
      </c>
      <c r="FB60" s="116"/>
      <c r="FC60" s="116">
        <f t="shared" si="111"/>
        <v>1</v>
      </c>
      <c r="FD60" s="116">
        <f t="shared" si="111"/>
        <v>0</v>
      </c>
      <c r="FE60" s="116">
        <f t="shared" si="111"/>
        <v>0</v>
      </c>
      <c r="FF60" s="116">
        <f t="shared" si="111"/>
        <v>1</v>
      </c>
      <c r="FG60" s="116">
        <f t="shared" si="111"/>
        <v>0</v>
      </c>
      <c r="FH60" s="116">
        <f>COUNTIF(FH4:FH50,"ch wew  NEFRO*")</f>
        <v>0</v>
      </c>
      <c r="FI60" s="116">
        <f t="shared" si="111"/>
        <v>1</v>
      </c>
      <c r="FJ60" s="116">
        <f>COUNTIF(FJ4:FJ50,"ch wew  NEFRO*")</f>
        <v>0</v>
      </c>
      <c r="FK60" s="116">
        <f>COUNTIF(FK4:FK50,"ch wew  NEFRO*")</f>
        <v>0</v>
      </c>
      <c r="FL60" s="116"/>
      <c r="FM60" s="116">
        <f>COUNTIF(FM4:FM50,"ch wew  NEFRO*")</f>
        <v>1</v>
      </c>
      <c r="FN60" s="116">
        <f>COUNTIF(FN4:FN50,"ch wew  NEFRO*")</f>
        <v>0</v>
      </c>
      <c r="FO60" s="116"/>
      <c r="FP60" s="116">
        <f t="shared" ref="FP60:FT60" si="112">COUNTIF(FP4:FP50,"ch wew  NEFRO*")</f>
        <v>0</v>
      </c>
      <c r="FQ60" s="116">
        <f t="shared" si="112"/>
        <v>1</v>
      </c>
      <c r="FR60" s="116">
        <f t="shared" si="112"/>
        <v>0</v>
      </c>
      <c r="FS60" s="116">
        <f t="shared" si="112"/>
        <v>0</v>
      </c>
      <c r="FT60" s="116">
        <f t="shared" si="112"/>
        <v>1</v>
      </c>
      <c r="FU60" s="116">
        <f>COUNTIF(FU4:FU50,"ch wew  NEFRO*")</f>
        <v>0</v>
      </c>
      <c r="FV60" s="116"/>
      <c r="FW60" s="116">
        <f>COUNTIF(FW4:FW50,"ch wew  NEFRO*")</f>
        <v>0</v>
      </c>
      <c r="FX60" s="116"/>
      <c r="FY60" s="116">
        <f>COUNTIF(FY4:FY50,"ch wew  NEFRO*")</f>
        <v>1</v>
      </c>
      <c r="FZ60" s="116">
        <f>COUNTIF(FZ4:FZ50,"ch wew  NEFRO*")</f>
        <v>0</v>
      </c>
      <c r="GA60" s="116">
        <f>COUNTIF(GA4:GA50,"ch wew  NEFRO*")</f>
        <v>0</v>
      </c>
      <c r="GB60" s="116">
        <f>COUNTIF(GB4:GB50,"ch wew  NEFRO*")</f>
        <v>1</v>
      </c>
      <c r="GC60" s="116">
        <f>COUNTIF(GC4:GC50,"ch wew  NEFRO*")</f>
        <v>0</v>
      </c>
      <c r="GD60" s="116"/>
      <c r="GE60" s="116">
        <f>COUNTIF(GE4:GE50,"ch wew  NEFRO*")</f>
        <v>0</v>
      </c>
      <c r="GF60" s="116">
        <f>COUNTIF(GF4:GF50,"ch wew  NEFRO*")</f>
        <v>1</v>
      </c>
      <c r="GG60" s="116">
        <f>COUNTIF(GG4:GG50,"ch wew  NEFRO*")</f>
        <v>0</v>
      </c>
      <c r="GH60" s="116">
        <f>COUNTIF(GH4:GH50,"ch wew  NEFRO*")</f>
        <v>0</v>
      </c>
      <c r="GI60" s="116"/>
      <c r="GJ60" s="116">
        <f t="shared" ref="GJ60:GO60" si="113">COUNTIF(GJ4:GJ50,"ch wew  NEFRO*")</f>
        <v>1</v>
      </c>
      <c r="GK60" s="116">
        <f t="shared" si="113"/>
        <v>0</v>
      </c>
      <c r="GL60" s="116">
        <f t="shared" si="113"/>
        <v>0</v>
      </c>
      <c r="GM60" s="116">
        <f t="shared" si="113"/>
        <v>1</v>
      </c>
      <c r="GN60" s="116">
        <f t="shared" si="113"/>
        <v>0</v>
      </c>
      <c r="GO60" s="116">
        <f t="shared" si="113"/>
        <v>0</v>
      </c>
      <c r="GP60" s="116"/>
      <c r="GQ60" s="116">
        <f t="shared" ref="GQ60:GV60" si="114">COUNTIF(GQ4:GQ50,"ch wew  NEFRO*")</f>
        <v>1</v>
      </c>
      <c r="GR60" s="116">
        <f t="shared" si="114"/>
        <v>0</v>
      </c>
      <c r="GS60" s="116">
        <f t="shared" si="114"/>
        <v>0</v>
      </c>
      <c r="GT60" s="116">
        <f t="shared" si="114"/>
        <v>1</v>
      </c>
      <c r="GU60" s="116">
        <f t="shared" si="114"/>
        <v>0</v>
      </c>
      <c r="GV60" s="116">
        <f t="shared" si="114"/>
        <v>0</v>
      </c>
      <c r="GW60" s="116"/>
      <c r="GX60" s="116">
        <f t="shared" ref="GX60:HE60" si="115">COUNTIF(GX4:GX50,"ch wew  NEFRO*")</f>
        <v>1</v>
      </c>
      <c r="GY60" s="116">
        <f t="shared" si="115"/>
        <v>0</v>
      </c>
      <c r="GZ60" s="116">
        <f t="shared" si="115"/>
        <v>0</v>
      </c>
      <c r="HA60" s="116">
        <f t="shared" si="115"/>
        <v>1</v>
      </c>
      <c r="HB60" s="116">
        <f t="shared" si="115"/>
        <v>0</v>
      </c>
      <c r="HC60" s="116">
        <f t="shared" si="115"/>
        <v>0</v>
      </c>
      <c r="HD60" s="116">
        <f t="shared" si="115"/>
        <v>1</v>
      </c>
      <c r="HE60" s="116">
        <f t="shared" si="115"/>
        <v>0</v>
      </c>
      <c r="HF60" s="116"/>
      <c r="HG60" s="116">
        <f t="shared" ref="HG60:HP60" si="116">COUNTIF(HG4:HG50,"ch wew  NEFRO*")</f>
        <v>0</v>
      </c>
      <c r="HH60" s="116">
        <f t="shared" si="116"/>
        <v>1</v>
      </c>
      <c r="HI60" s="116">
        <f t="shared" si="116"/>
        <v>0</v>
      </c>
      <c r="HJ60" s="116">
        <f t="shared" si="116"/>
        <v>0</v>
      </c>
      <c r="HK60" s="116">
        <f t="shared" si="116"/>
        <v>2</v>
      </c>
      <c r="HL60" s="116">
        <f t="shared" si="116"/>
        <v>0</v>
      </c>
      <c r="HM60" s="116">
        <f t="shared" si="116"/>
        <v>0</v>
      </c>
      <c r="HN60" s="116"/>
      <c r="HO60" s="116">
        <f t="shared" si="116"/>
        <v>2</v>
      </c>
      <c r="HP60" s="116">
        <f t="shared" si="116"/>
        <v>0</v>
      </c>
      <c r="HQ60" s="116">
        <f>COUNTIF(HQ14:HQ50,"ch wew  NEFRO*")</f>
        <v>0</v>
      </c>
      <c r="HR60" s="116">
        <f t="shared" ref="HR60:IT60" si="117">COUNTIF(HR4:HR50,"ch wew  NEFRO*")</f>
        <v>3</v>
      </c>
      <c r="HS60" s="116">
        <f t="shared" si="117"/>
        <v>0</v>
      </c>
      <c r="HT60" s="116">
        <f t="shared" si="117"/>
        <v>0</v>
      </c>
      <c r="HU60" s="116">
        <f t="shared" si="117"/>
        <v>2</v>
      </c>
      <c r="HV60" s="116">
        <f t="shared" si="117"/>
        <v>0</v>
      </c>
      <c r="HW60" s="116">
        <f t="shared" si="117"/>
        <v>0</v>
      </c>
      <c r="HX60" s="116">
        <f t="shared" si="117"/>
        <v>3</v>
      </c>
      <c r="HY60" s="116">
        <f t="shared" si="117"/>
        <v>0</v>
      </c>
      <c r="HZ60" s="116">
        <f t="shared" si="117"/>
        <v>0</v>
      </c>
      <c r="IA60" s="116">
        <f t="shared" si="117"/>
        <v>3</v>
      </c>
      <c r="IB60" s="116">
        <f t="shared" si="117"/>
        <v>0</v>
      </c>
      <c r="IC60" s="116"/>
      <c r="ID60" s="116">
        <f t="shared" si="117"/>
        <v>0</v>
      </c>
      <c r="IE60" s="116">
        <f t="shared" si="117"/>
        <v>3</v>
      </c>
      <c r="IF60" s="116">
        <f t="shared" si="117"/>
        <v>0</v>
      </c>
      <c r="IG60" s="116">
        <f t="shared" si="117"/>
        <v>0</v>
      </c>
      <c r="IH60" s="116">
        <f t="shared" si="117"/>
        <v>3</v>
      </c>
      <c r="II60" s="116">
        <f t="shared" si="117"/>
        <v>0</v>
      </c>
      <c r="IJ60" s="116"/>
      <c r="IK60" s="116">
        <f t="shared" si="117"/>
        <v>0</v>
      </c>
      <c r="IL60" s="116">
        <f t="shared" si="117"/>
        <v>2</v>
      </c>
      <c r="IM60" s="116">
        <f t="shared" si="117"/>
        <v>0</v>
      </c>
      <c r="IN60" s="116">
        <f>COUNTIF(IN4:IN50,"ch wew  NEFRO*")</f>
        <v>0</v>
      </c>
      <c r="IO60" s="116">
        <f t="shared" si="117"/>
        <v>2</v>
      </c>
      <c r="IP60" s="116">
        <f>COUNTIF(IP4:IP50,"ch wew  NEFRO*")</f>
        <v>0</v>
      </c>
      <c r="IQ60" s="116">
        <f t="shared" si="117"/>
        <v>0</v>
      </c>
      <c r="IR60" s="116">
        <f t="shared" si="117"/>
        <v>2</v>
      </c>
      <c r="IS60" s="116">
        <f>COUNTIF(IS4:IS50,"ch wew  NEFRO*")</f>
        <v>0</v>
      </c>
      <c r="IT60" s="116">
        <f t="shared" si="117"/>
        <v>0</v>
      </c>
      <c r="IU60" s="116"/>
      <c r="IV60" s="116">
        <f t="shared" ref="IV60:JD60" si="118">COUNTIF(IV4:IV50,"ch wew  NEFRO*")</f>
        <v>2</v>
      </c>
      <c r="IW60" s="116">
        <f t="shared" si="118"/>
        <v>0</v>
      </c>
      <c r="IX60" s="116">
        <f t="shared" si="118"/>
        <v>0</v>
      </c>
      <c r="IY60" s="116">
        <f t="shared" si="118"/>
        <v>1</v>
      </c>
      <c r="IZ60" s="116">
        <f t="shared" si="118"/>
        <v>0</v>
      </c>
      <c r="JA60" s="116">
        <f t="shared" si="118"/>
        <v>0</v>
      </c>
      <c r="JB60" s="116">
        <f t="shared" si="118"/>
        <v>2</v>
      </c>
      <c r="JC60" s="116">
        <f t="shared" si="118"/>
        <v>0</v>
      </c>
      <c r="JD60" s="116">
        <f t="shared" si="118"/>
        <v>0</v>
      </c>
    </row>
    <row r="61" spans="1:264" s="21" customFormat="1" ht="23.25" customHeight="1">
      <c r="A61" s="23"/>
      <c r="B61" s="28"/>
      <c r="C61" s="23"/>
      <c r="D61" s="23"/>
      <c r="E61" s="24"/>
      <c r="F61" s="23"/>
      <c r="G61" s="23"/>
      <c r="H61" s="23"/>
      <c r="I61" s="23"/>
      <c r="J61" s="23"/>
      <c r="K61" s="23"/>
      <c r="L61" s="25"/>
      <c r="M61" s="23"/>
      <c r="N61" s="23"/>
      <c r="O61" s="25"/>
      <c r="P61" s="23"/>
      <c r="Q61" s="28"/>
      <c r="R61" s="28"/>
      <c r="S61" s="29"/>
      <c r="T61" s="28"/>
      <c r="U61" s="28"/>
      <c r="V61" s="108"/>
      <c r="W61" s="47"/>
      <c r="X61" s="48" t="s">
        <v>27</v>
      </c>
      <c r="Z61" s="123">
        <f t="shared" ref="Z61" si="119">COUNTIF(Z4:Z50,"ch wew pulmo*")</f>
        <v>1</v>
      </c>
      <c r="AA61" s="123">
        <f>COUNTIF(AA4:AA49,"ch wew pulmo*")</f>
        <v>0</v>
      </c>
      <c r="AB61" s="123">
        <f t="shared" ref="AB61:AL61" si="120">COUNTIF(AB4:AB50,"ch wew pulmo*")</f>
        <v>0</v>
      </c>
      <c r="AC61" s="123">
        <f t="shared" si="120"/>
        <v>1</v>
      </c>
      <c r="AD61" s="123">
        <f t="shared" si="120"/>
        <v>0</v>
      </c>
      <c r="AE61" s="123">
        <f t="shared" si="120"/>
        <v>0</v>
      </c>
      <c r="AF61" s="123">
        <f>COUNTIF(AF4:AF50,"ch wew pulmo*")</f>
        <v>1</v>
      </c>
      <c r="AG61" s="123">
        <f t="shared" si="120"/>
        <v>0</v>
      </c>
      <c r="AH61" s="123">
        <f t="shared" si="120"/>
        <v>0</v>
      </c>
      <c r="AI61" s="123">
        <f t="shared" si="120"/>
        <v>1</v>
      </c>
      <c r="AJ61" s="123">
        <f t="shared" si="120"/>
        <v>0</v>
      </c>
      <c r="AK61" s="123">
        <f t="shared" si="120"/>
        <v>0</v>
      </c>
      <c r="AL61" s="123">
        <f t="shared" si="120"/>
        <v>1</v>
      </c>
      <c r="AM61" s="123">
        <f>COUNTIF(AM4:AM49,"ch wew pulmo*")</f>
        <v>0</v>
      </c>
      <c r="AN61" s="123"/>
      <c r="AO61" s="123">
        <f t="shared" ref="AO61:BC61" si="121">COUNTIF(AO4:AO50,"ch wew pulmo*")</f>
        <v>0</v>
      </c>
      <c r="AP61" s="123">
        <f t="shared" si="121"/>
        <v>1</v>
      </c>
      <c r="AQ61" s="123">
        <f t="shared" si="121"/>
        <v>0</v>
      </c>
      <c r="AR61" s="123">
        <f t="shared" si="121"/>
        <v>0</v>
      </c>
      <c r="AS61" s="123">
        <f t="shared" si="121"/>
        <v>1</v>
      </c>
      <c r="AT61" s="123">
        <f t="shared" si="121"/>
        <v>0</v>
      </c>
      <c r="AU61" s="123">
        <f t="shared" si="121"/>
        <v>0</v>
      </c>
      <c r="AV61" s="123">
        <f t="shared" si="121"/>
        <v>1</v>
      </c>
      <c r="AW61" s="123">
        <f t="shared" si="121"/>
        <v>0</v>
      </c>
      <c r="AX61" s="123">
        <f>COUNTIF(AX4:AX50,"ch wew pulmo*")</f>
        <v>0</v>
      </c>
      <c r="AY61" s="123">
        <f t="shared" si="121"/>
        <v>1</v>
      </c>
      <c r="AZ61" s="123">
        <f t="shared" si="121"/>
        <v>0</v>
      </c>
      <c r="BA61" s="123">
        <f t="shared" si="121"/>
        <v>0</v>
      </c>
      <c r="BB61" s="123">
        <f t="shared" si="121"/>
        <v>1</v>
      </c>
      <c r="BC61" s="123">
        <f t="shared" si="121"/>
        <v>0</v>
      </c>
      <c r="BD61" s="123"/>
      <c r="BE61" s="123">
        <f t="shared" ref="BE61:BN61" si="122">COUNTIF(BE4:BE50,"ch wew pulmo*")</f>
        <v>0</v>
      </c>
      <c r="BF61" s="123">
        <f t="shared" si="122"/>
        <v>0</v>
      </c>
      <c r="BG61" s="123">
        <f t="shared" si="122"/>
        <v>0</v>
      </c>
      <c r="BH61" s="123">
        <f t="shared" si="122"/>
        <v>0</v>
      </c>
      <c r="BI61" s="123">
        <f t="shared" si="122"/>
        <v>0</v>
      </c>
      <c r="BJ61" s="123">
        <f t="shared" si="122"/>
        <v>0</v>
      </c>
      <c r="BK61" s="123">
        <f t="shared" si="122"/>
        <v>0</v>
      </c>
      <c r="BL61" s="123">
        <f t="shared" si="122"/>
        <v>0</v>
      </c>
      <c r="BM61" s="123">
        <f t="shared" si="122"/>
        <v>0</v>
      </c>
      <c r="BN61" s="123">
        <f t="shared" si="122"/>
        <v>0</v>
      </c>
      <c r="BO61" s="123">
        <f>COUNTIF(BO4:BO49,"ch wew pulmo*")</f>
        <v>0</v>
      </c>
      <c r="BP61" s="123">
        <f>COUNTIF(BP4:BP50,"ch wew pulmo*")</f>
        <v>0</v>
      </c>
      <c r="BQ61" s="123">
        <f>COUNTIF(BQ4:BQ50,"ch wew pulmo*")</f>
        <v>0</v>
      </c>
      <c r="BR61" s="123">
        <f>COUNTIF(BR4:BR50,"ch wew pulmo*")</f>
        <v>1</v>
      </c>
      <c r="BS61" s="123">
        <f>COUNTIF(BS4:BS50,"ch wew pulmo*")</f>
        <v>0</v>
      </c>
      <c r="BT61" s="123"/>
      <c r="BU61" s="123">
        <f>COUNTIF(BU4:BU50,"ch wew pulmo*")</f>
        <v>0</v>
      </c>
      <c r="BV61" s="123">
        <f>COUNTIF(BV4:BV50,"ch wew pulmo*")</f>
        <v>1</v>
      </c>
      <c r="BW61" s="123">
        <f>COUNTIF(BW4:BW50,"ch wew pulmo*")</f>
        <v>0</v>
      </c>
      <c r="BX61" s="123"/>
      <c r="BY61" s="123">
        <f>COUNTIF(BY4:BY50,"ch wew pulmo*")</f>
        <v>0</v>
      </c>
      <c r="BZ61" s="123">
        <f>COUNTIF(BZ4:BZ50,"ch wew pulmo*")</f>
        <v>2</v>
      </c>
      <c r="CA61" s="123">
        <f>COUNTIF(CA4:CA50,"ch wew pulmo*")</f>
        <v>0</v>
      </c>
      <c r="CB61" s="123">
        <f>COUNTIF(CB14:CB50,"ch wew pulmo*")</f>
        <v>0</v>
      </c>
      <c r="CC61" s="123">
        <f>COUNTIF(CC4:CC50,"ch wew pulmo*")</f>
        <v>2</v>
      </c>
      <c r="CD61" s="123">
        <f>COUNTIF(CD4:CD50,"ch wew pulmo*")</f>
        <v>0</v>
      </c>
      <c r="CE61" s="123">
        <f>COUNTIF(CE4:CE50,"ch wew pulmo*")</f>
        <v>0</v>
      </c>
      <c r="CF61" s="123">
        <f>COUNTIF(CF5:CF50,"ch wew pulmo*")</f>
        <v>2</v>
      </c>
      <c r="CG61" s="123">
        <f>COUNTIF(CG4:CG50,"ch wew pulmo*")</f>
        <v>0</v>
      </c>
      <c r="CH61" s="123">
        <f>COUNTIF(CH4:CH50,"ch wew pulmo*")</f>
        <v>0</v>
      </c>
      <c r="CI61" s="123">
        <f>COUNTIF(CI4:CI50,"ch wew pulmo*")</f>
        <v>2</v>
      </c>
      <c r="CJ61" s="123">
        <f>COUNTIF(CJ4:CJ50,"ch wew pulmo*")</f>
        <v>0</v>
      </c>
      <c r="CK61" s="123"/>
      <c r="CL61" s="123">
        <f>COUNTIF(CL4:CL50,"ch wew pulmo*")</f>
        <v>0</v>
      </c>
      <c r="CM61" s="123">
        <f>COUNTIF(CM4:CM50,"ch wew pulmo*")</f>
        <v>2</v>
      </c>
      <c r="CN61" s="123">
        <f>COUNTIF(CN4:CN50,"ch wew pulmo*")</f>
        <v>0</v>
      </c>
      <c r="CO61" s="123"/>
      <c r="CP61" s="123">
        <f t="shared" ref="CP61:CY61" si="123">COUNTIF(CP4:CP50,"ch wew pulmo*")</f>
        <v>0</v>
      </c>
      <c r="CQ61" s="123">
        <f t="shared" si="123"/>
        <v>2</v>
      </c>
      <c r="CR61" s="123">
        <f t="shared" si="123"/>
        <v>0</v>
      </c>
      <c r="CS61" s="123">
        <f t="shared" si="123"/>
        <v>0</v>
      </c>
      <c r="CT61" s="123">
        <f t="shared" si="123"/>
        <v>2</v>
      </c>
      <c r="CU61" s="123">
        <f t="shared" si="123"/>
        <v>0</v>
      </c>
      <c r="CV61" s="123">
        <f t="shared" si="123"/>
        <v>0</v>
      </c>
      <c r="CW61" s="123">
        <f t="shared" si="123"/>
        <v>0</v>
      </c>
      <c r="CX61" s="123">
        <f t="shared" si="123"/>
        <v>1</v>
      </c>
      <c r="CY61" s="123">
        <f t="shared" si="123"/>
        <v>0</v>
      </c>
      <c r="CZ61" s="123"/>
      <c r="DA61" s="123">
        <f t="shared" ref="DA61:DO61" si="124">COUNTIF(DA4:DA50,"ch wew pulmo*")</f>
        <v>0</v>
      </c>
      <c r="DB61" s="123">
        <f t="shared" si="124"/>
        <v>1</v>
      </c>
      <c r="DC61" s="123">
        <f t="shared" si="124"/>
        <v>0</v>
      </c>
      <c r="DD61" s="123">
        <f t="shared" si="124"/>
        <v>0</v>
      </c>
      <c r="DE61" s="123">
        <f t="shared" si="124"/>
        <v>0</v>
      </c>
      <c r="DF61" s="123">
        <f t="shared" si="124"/>
        <v>0</v>
      </c>
      <c r="DG61" s="123">
        <f t="shared" si="124"/>
        <v>0</v>
      </c>
      <c r="DH61" s="123">
        <f t="shared" si="124"/>
        <v>0</v>
      </c>
      <c r="DI61" s="123">
        <f>COUNTIF(DI4:DI50,"ch wew pulmo*")</f>
        <v>0</v>
      </c>
      <c r="DJ61" s="123">
        <f t="shared" si="124"/>
        <v>0</v>
      </c>
      <c r="DK61" s="123">
        <f t="shared" si="124"/>
        <v>0</v>
      </c>
      <c r="DL61" s="123">
        <f t="shared" si="124"/>
        <v>0</v>
      </c>
      <c r="DM61" s="123">
        <f t="shared" si="124"/>
        <v>0</v>
      </c>
      <c r="DN61" s="123">
        <f t="shared" si="124"/>
        <v>0</v>
      </c>
      <c r="DO61" s="123">
        <f t="shared" si="124"/>
        <v>0</v>
      </c>
      <c r="DP61" s="123">
        <f>COUNTIF(DP4:DP48,"ch wew pulmo*")</f>
        <v>0</v>
      </c>
      <c r="DQ61" s="123">
        <f t="shared" ref="DQ61:EB61" si="125">COUNTIF(DQ4:DQ50,"ch wew pulmo*")</f>
        <v>0</v>
      </c>
      <c r="DR61" s="123">
        <f t="shared" si="125"/>
        <v>0</v>
      </c>
      <c r="DS61" s="123">
        <f t="shared" si="125"/>
        <v>0</v>
      </c>
      <c r="DT61" s="123">
        <f t="shared" si="125"/>
        <v>0</v>
      </c>
      <c r="DU61" s="123">
        <f t="shared" si="125"/>
        <v>1</v>
      </c>
      <c r="DV61" s="123">
        <f t="shared" si="125"/>
        <v>0</v>
      </c>
      <c r="DW61" s="123">
        <f t="shared" si="125"/>
        <v>0</v>
      </c>
      <c r="DX61" s="123">
        <f t="shared" si="125"/>
        <v>1</v>
      </c>
      <c r="DY61" s="123">
        <f t="shared" si="125"/>
        <v>0</v>
      </c>
      <c r="DZ61" s="123">
        <f t="shared" si="125"/>
        <v>0</v>
      </c>
      <c r="EA61" s="123">
        <f t="shared" si="125"/>
        <v>1</v>
      </c>
      <c r="EB61" s="123">
        <f t="shared" si="125"/>
        <v>0</v>
      </c>
      <c r="EC61" s="123"/>
      <c r="ED61" s="123">
        <f t="shared" ref="ED61:ES61" si="126">COUNTIF(ED4:ED50,"ch wew pulmo*")</f>
        <v>0</v>
      </c>
      <c r="EE61" s="123">
        <f t="shared" si="126"/>
        <v>2</v>
      </c>
      <c r="EF61" s="123">
        <f t="shared" si="126"/>
        <v>0</v>
      </c>
      <c r="EG61" s="123">
        <f t="shared" si="126"/>
        <v>0</v>
      </c>
      <c r="EH61" s="123">
        <f t="shared" si="126"/>
        <v>2</v>
      </c>
      <c r="EI61" s="123">
        <f t="shared" si="126"/>
        <v>0</v>
      </c>
      <c r="EJ61" s="123">
        <f t="shared" si="126"/>
        <v>0</v>
      </c>
      <c r="EK61" s="123">
        <f t="shared" si="126"/>
        <v>2</v>
      </c>
      <c r="EL61" s="123">
        <f t="shared" si="126"/>
        <v>0</v>
      </c>
      <c r="EM61" s="123">
        <f t="shared" si="126"/>
        <v>0</v>
      </c>
      <c r="EN61" s="123"/>
      <c r="EO61" s="123">
        <f t="shared" si="126"/>
        <v>2</v>
      </c>
      <c r="EP61" s="123">
        <f t="shared" si="126"/>
        <v>0</v>
      </c>
      <c r="EQ61" s="123">
        <f t="shared" si="126"/>
        <v>0</v>
      </c>
      <c r="ER61" s="123">
        <f t="shared" si="126"/>
        <v>2</v>
      </c>
      <c r="ES61" s="123">
        <f t="shared" si="126"/>
        <v>0</v>
      </c>
      <c r="ET61" s="123"/>
      <c r="EU61" s="123">
        <f t="shared" ref="EU61:FI61" si="127">COUNTIF(EU4:EU50,"ch wew pulmo*")</f>
        <v>0</v>
      </c>
      <c r="EV61" s="123">
        <f t="shared" si="127"/>
        <v>2</v>
      </c>
      <c r="EW61" s="123">
        <f t="shared" si="127"/>
        <v>0</v>
      </c>
      <c r="EX61" s="123">
        <f t="shared" si="127"/>
        <v>0</v>
      </c>
      <c r="EY61" s="123">
        <f t="shared" si="127"/>
        <v>1</v>
      </c>
      <c r="EZ61" s="123">
        <f t="shared" si="127"/>
        <v>0</v>
      </c>
      <c r="FA61" s="123">
        <f t="shared" si="127"/>
        <v>0</v>
      </c>
      <c r="FB61" s="123"/>
      <c r="FC61" s="123">
        <f t="shared" si="127"/>
        <v>2</v>
      </c>
      <c r="FD61" s="123">
        <f t="shared" si="127"/>
        <v>0</v>
      </c>
      <c r="FE61" s="123">
        <f t="shared" si="127"/>
        <v>0</v>
      </c>
      <c r="FF61" s="123">
        <f t="shared" si="127"/>
        <v>2</v>
      </c>
      <c r="FG61" s="123">
        <f t="shared" si="127"/>
        <v>0</v>
      </c>
      <c r="FH61" s="123">
        <f>COUNTIF(FH4:FH50,"ch wew pulmo*")</f>
        <v>0</v>
      </c>
      <c r="FI61" s="123">
        <f t="shared" si="127"/>
        <v>1</v>
      </c>
      <c r="FJ61" s="123">
        <f>COUNTIF(FJ4:FJ50,"ch wew pulmo*")</f>
        <v>0</v>
      </c>
      <c r="FK61" s="123">
        <f>COUNTIF(FK4:FK50,"ch wew pulmo*")</f>
        <v>0</v>
      </c>
      <c r="FL61" s="123"/>
      <c r="FM61" s="123">
        <f>COUNTIF(FM4:FM50,"ch wew pulmo*")</f>
        <v>1</v>
      </c>
      <c r="FN61" s="123">
        <f>COUNTIF(FN4:FN50,"ch wew pulmo*")</f>
        <v>0</v>
      </c>
      <c r="FO61" s="123"/>
      <c r="FP61" s="123">
        <f t="shared" ref="FP61:FT61" si="128">COUNTIF(FP4:FP50,"ch wew pulmo*")</f>
        <v>0</v>
      </c>
      <c r="FQ61" s="123">
        <f t="shared" si="128"/>
        <v>1</v>
      </c>
      <c r="FR61" s="123">
        <f t="shared" si="128"/>
        <v>0</v>
      </c>
      <c r="FS61" s="123">
        <f t="shared" si="128"/>
        <v>0</v>
      </c>
      <c r="FT61" s="123">
        <f t="shared" si="128"/>
        <v>1</v>
      </c>
      <c r="FU61" s="123">
        <f>COUNTIF(FU4:FU50,"ch wew pulmo*")</f>
        <v>0</v>
      </c>
      <c r="FV61" s="123"/>
      <c r="FW61" s="123">
        <f>COUNTIF(FW4:FW50,"ch wew pulmo*")</f>
        <v>0</v>
      </c>
      <c r="FX61" s="123"/>
      <c r="FY61" s="123">
        <f>COUNTIF(FY4:FY50,"ch wew pulmo*")</f>
        <v>1</v>
      </c>
      <c r="FZ61" s="123">
        <f>COUNTIF(FZ4:FZ50,"ch wew pulmo*")</f>
        <v>0</v>
      </c>
      <c r="GA61" s="123">
        <f>COUNTIF(GA4:GA50,"ch wew pulmo*")</f>
        <v>0</v>
      </c>
      <c r="GB61" s="123">
        <f>COUNTIF(GB4:GB50,"ch wew pulmo*")</f>
        <v>1</v>
      </c>
      <c r="GC61" s="123">
        <f>COUNTIF(GC4:GC50,"ch wew pulmo*")</f>
        <v>0</v>
      </c>
      <c r="GD61" s="123"/>
      <c r="GE61" s="123">
        <f>COUNTIF(GE4:GE50,"ch wew pulmo*")</f>
        <v>0</v>
      </c>
      <c r="GF61" s="123">
        <f>COUNTIF(GF4:GF50,"ch wew pulmo*")</f>
        <v>1</v>
      </c>
      <c r="GG61" s="123">
        <f>COUNTIF(GG4:GG50,"ch wew pulmo*")</f>
        <v>0</v>
      </c>
      <c r="GH61" s="123">
        <f>COUNTIF(GH4:GH50,"ch wew pulmo*")</f>
        <v>0</v>
      </c>
      <c r="GI61" s="123"/>
      <c r="GJ61" s="123">
        <f t="shared" ref="GJ61:GO61" si="129">COUNTIF(GJ4:GJ50,"ch wew pulmo*")</f>
        <v>0</v>
      </c>
      <c r="GK61" s="123">
        <f t="shared" si="129"/>
        <v>0</v>
      </c>
      <c r="GL61" s="123">
        <f t="shared" si="129"/>
        <v>0</v>
      </c>
      <c r="GM61" s="123">
        <f t="shared" si="129"/>
        <v>1</v>
      </c>
      <c r="GN61" s="123">
        <f t="shared" si="129"/>
        <v>0</v>
      </c>
      <c r="GO61" s="123">
        <f t="shared" si="129"/>
        <v>0</v>
      </c>
      <c r="GP61" s="123"/>
      <c r="GQ61" s="123">
        <f t="shared" ref="GQ61:GV61" si="130">COUNTIF(GQ4:GQ50,"ch wew pulmo*")</f>
        <v>1</v>
      </c>
      <c r="GR61" s="123">
        <f t="shared" si="130"/>
        <v>0</v>
      </c>
      <c r="GS61" s="123">
        <f t="shared" si="130"/>
        <v>0</v>
      </c>
      <c r="GT61" s="123">
        <f t="shared" si="130"/>
        <v>1</v>
      </c>
      <c r="GU61" s="123">
        <f t="shared" si="130"/>
        <v>0</v>
      </c>
      <c r="GV61" s="123">
        <f t="shared" si="130"/>
        <v>0</v>
      </c>
      <c r="GW61" s="123"/>
      <c r="GX61" s="123">
        <f t="shared" ref="GX61:HE61" si="131">COUNTIF(GX4:GX50,"ch wew pulmo*")</f>
        <v>0</v>
      </c>
      <c r="GY61" s="123">
        <f t="shared" si="131"/>
        <v>0</v>
      </c>
      <c r="GZ61" s="123">
        <f t="shared" si="131"/>
        <v>0</v>
      </c>
      <c r="HA61" s="123">
        <f t="shared" si="131"/>
        <v>1</v>
      </c>
      <c r="HB61" s="123">
        <f t="shared" si="131"/>
        <v>0</v>
      </c>
      <c r="HC61" s="123">
        <f t="shared" si="131"/>
        <v>0</v>
      </c>
      <c r="HD61" s="123">
        <f t="shared" si="131"/>
        <v>2</v>
      </c>
      <c r="HE61" s="123">
        <f t="shared" si="131"/>
        <v>0</v>
      </c>
      <c r="HF61" s="123"/>
      <c r="HG61" s="123">
        <f t="shared" ref="HG61:HP61" si="132">COUNTIF(HG4:HG50,"ch wew pulmo*")</f>
        <v>0</v>
      </c>
      <c r="HH61" s="123">
        <f t="shared" si="132"/>
        <v>2</v>
      </c>
      <c r="HI61" s="123">
        <f t="shared" si="132"/>
        <v>0</v>
      </c>
      <c r="HJ61" s="123">
        <f t="shared" si="132"/>
        <v>0</v>
      </c>
      <c r="HK61" s="123">
        <f t="shared" si="132"/>
        <v>2</v>
      </c>
      <c r="HL61" s="123">
        <f t="shared" si="132"/>
        <v>0</v>
      </c>
      <c r="HM61" s="123">
        <f t="shared" si="132"/>
        <v>0</v>
      </c>
      <c r="HN61" s="123"/>
      <c r="HO61" s="123">
        <f t="shared" si="132"/>
        <v>1</v>
      </c>
      <c r="HP61" s="123">
        <f t="shared" si="132"/>
        <v>0</v>
      </c>
      <c r="HQ61" s="123">
        <f>COUNTIF(HQ14:HQ50,"ch wew pulmo*")</f>
        <v>0</v>
      </c>
      <c r="HR61" s="123">
        <f t="shared" ref="HR61:IT61" si="133">COUNTIF(HR4:HR50,"ch wew pulmo*")</f>
        <v>2</v>
      </c>
      <c r="HS61" s="123">
        <f t="shared" si="133"/>
        <v>0</v>
      </c>
      <c r="HT61" s="123">
        <f t="shared" si="133"/>
        <v>0</v>
      </c>
      <c r="HU61" s="123">
        <f t="shared" si="133"/>
        <v>1</v>
      </c>
      <c r="HV61" s="123">
        <f t="shared" si="133"/>
        <v>0</v>
      </c>
      <c r="HW61" s="123">
        <f t="shared" si="133"/>
        <v>0</v>
      </c>
      <c r="HX61" s="123">
        <f t="shared" si="133"/>
        <v>2</v>
      </c>
      <c r="HY61" s="123">
        <f t="shared" si="133"/>
        <v>0</v>
      </c>
      <c r="HZ61" s="123">
        <f t="shared" si="133"/>
        <v>0</v>
      </c>
      <c r="IA61" s="123">
        <f t="shared" si="133"/>
        <v>2</v>
      </c>
      <c r="IB61" s="123">
        <f t="shared" si="133"/>
        <v>0</v>
      </c>
      <c r="IC61" s="123"/>
      <c r="ID61" s="123">
        <f t="shared" si="133"/>
        <v>0</v>
      </c>
      <c r="IE61" s="123">
        <f t="shared" si="133"/>
        <v>2</v>
      </c>
      <c r="IF61" s="123">
        <f t="shared" si="133"/>
        <v>0</v>
      </c>
      <c r="IG61" s="123">
        <f t="shared" si="133"/>
        <v>0</v>
      </c>
      <c r="IH61" s="123">
        <f t="shared" si="133"/>
        <v>2</v>
      </c>
      <c r="II61" s="123">
        <f t="shared" si="133"/>
        <v>0</v>
      </c>
      <c r="IJ61" s="123"/>
      <c r="IK61" s="123">
        <f t="shared" si="133"/>
        <v>0</v>
      </c>
      <c r="IL61" s="123">
        <f t="shared" si="133"/>
        <v>1</v>
      </c>
      <c r="IM61" s="123">
        <f t="shared" si="133"/>
        <v>0</v>
      </c>
      <c r="IN61" s="123">
        <f>COUNTIF(IN4:IN50,"ch wew pulmo*")</f>
        <v>0</v>
      </c>
      <c r="IO61" s="123">
        <f t="shared" si="133"/>
        <v>2</v>
      </c>
      <c r="IP61" s="123">
        <f>COUNTIF(IP4:IP50,"ch wew pulmo*")</f>
        <v>0</v>
      </c>
      <c r="IQ61" s="123">
        <f t="shared" si="133"/>
        <v>0</v>
      </c>
      <c r="IR61" s="123">
        <f t="shared" si="133"/>
        <v>2</v>
      </c>
      <c r="IS61" s="123">
        <f>COUNTIF(IS4:IS50,"ch wew pulmo*")</f>
        <v>0</v>
      </c>
      <c r="IT61" s="123">
        <f t="shared" si="133"/>
        <v>0</v>
      </c>
      <c r="IU61" s="123"/>
      <c r="IV61" s="123">
        <f t="shared" ref="IV61:JD61" si="134">COUNTIF(IV4:IV50,"ch wew pulmo*")</f>
        <v>2</v>
      </c>
      <c r="IW61" s="123">
        <f t="shared" si="134"/>
        <v>0</v>
      </c>
      <c r="IX61" s="123">
        <f t="shared" si="134"/>
        <v>0</v>
      </c>
      <c r="IY61" s="123">
        <f t="shared" si="134"/>
        <v>2</v>
      </c>
      <c r="IZ61" s="123">
        <f t="shared" si="134"/>
        <v>0</v>
      </c>
      <c r="JA61" s="123">
        <f t="shared" si="134"/>
        <v>0</v>
      </c>
      <c r="JB61" s="123">
        <f t="shared" si="134"/>
        <v>2</v>
      </c>
      <c r="JC61" s="123">
        <f t="shared" si="134"/>
        <v>0</v>
      </c>
      <c r="JD61" s="123">
        <f t="shared" si="134"/>
        <v>0</v>
      </c>
    </row>
    <row r="62" spans="1:264" s="21" customFormat="1" ht="23.25" customHeight="1">
      <c r="A62" s="23"/>
      <c r="B62" s="28"/>
      <c r="C62" s="23"/>
      <c r="D62" s="23"/>
      <c r="E62" s="24"/>
      <c r="F62" s="23"/>
      <c r="G62" s="23"/>
      <c r="H62" s="23"/>
      <c r="I62" s="23"/>
      <c r="J62" s="23"/>
      <c r="K62" s="23"/>
      <c r="L62" s="25"/>
      <c r="M62" s="23"/>
      <c r="N62" s="23"/>
      <c r="O62" s="25"/>
      <c r="P62" s="23"/>
      <c r="Q62" s="28"/>
      <c r="R62" s="28"/>
      <c r="S62" s="29"/>
      <c r="T62" s="28"/>
      <c r="U62" s="28"/>
      <c r="V62" s="108"/>
      <c r="W62" s="47"/>
      <c r="X62" s="48" t="s">
        <v>41</v>
      </c>
      <c r="Z62" s="123">
        <f t="shared" ref="Z62" si="135">COUNTIF(Z4:Z50,"ch wew GASTRO*")</f>
        <v>0</v>
      </c>
      <c r="AA62" s="123">
        <f>COUNTIF(AA4:AA49,"ch wew GASTRO*")</f>
        <v>0</v>
      </c>
      <c r="AB62" s="123">
        <f t="shared" ref="AB62:AL62" si="136">COUNTIF(AB4:AB50,"ch wew GASTRO*")</f>
        <v>0</v>
      </c>
      <c r="AC62" s="123">
        <f t="shared" si="136"/>
        <v>1</v>
      </c>
      <c r="AD62" s="123">
        <f t="shared" si="136"/>
        <v>0</v>
      </c>
      <c r="AE62" s="123">
        <f t="shared" si="136"/>
        <v>0</v>
      </c>
      <c r="AF62" s="123">
        <f>COUNTIF(AF4:AF50,"ch wew GASTRO*")</f>
        <v>1</v>
      </c>
      <c r="AG62" s="123">
        <f t="shared" si="136"/>
        <v>0</v>
      </c>
      <c r="AH62" s="123">
        <f t="shared" si="136"/>
        <v>0</v>
      </c>
      <c r="AI62" s="123">
        <f t="shared" si="136"/>
        <v>1</v>
      </c>
      <c r="AJ62" s="123">
        <f t="shared" si="136"/>
        <v>0</v>
      </c>
      <c r="AK62" s="123">
        <f t="shared" si="136"/>
        <v>0</v>
      </c>
      <c r="AL62" s="123">
        <f t="shared" si="136"/>
        <v>1</v>
      </c>
      <c r="AM62" s="123">
        <f>COUNTIF(AM4:AM49,"ch wew GASTRO*")</f>
        <v>0</v>
      </c>
      <c r="AN62" s="123"/>
      <c r="AO62" s="123">
        <f t="shared" ref="AO62:BC62" si="137">COUNTIF(AO4:AO50,"ch wew GASTRO*")</f>
        <v>0</v>
      </c>
      <c r="AP62" s="123">
        <f t="shared" si="137"/>
        <v>1</v>
      </c>
      <c r="AQ62" s="123">
        <f t="shared" si="137"/>
        <v>0</v>
      </c>
      <c r="AR62" s="123">
        <f t="shared" si="137"/>
        <v>0</v>
      </c>
      <c r="AS62" s="123">
        <f t="shared" si="137"/>
        <v>1</v>
      </c>
      <c r="AT62" s="123">
        <f t="shared" si="137"/>
        <v>0</v>
      </c>
      <c r="AU62" s="123">
        <f t="shared" si="137"/>
        <v>0</v>
      </c>
      <c r="AV62" s="123">
        <f t="shared" si="137"/>
        <v>1</v>
      </c>
      <c r="AW62" s="123">
        <f t="shared" si="137"/>
        <v>0</v>
      </c>
      <c r="AX62" s="123">
        <f>COUNTIF(AX4:AX50,"ch wew GASTRO*")</f>
        <v>0</v>
      </c>
      <c r="AY62" s="123">
        <f t="shared" si="137"/>
        <v>1</v>
      </c>
      <c r="AZ62" s="123">
        <f t="shared" si="137"/>
        <v>0</v>
      </c>
      <c r="BA62" s="123">
        <f t="shared" si="137"/>
        <v>0</v>
      </c>
      <c r="BB62" s="123">
        <f t="shared" si="137"/>
        <v>1</v>
      </c>
      <c r="BC62" s="123">
        <f t="shared" si="137"/>
        <v>0</v>
      </c>
      <c r="BD62" s="123"/>
      <c r="BE62" s="123">
        <f t="shared" ref="BE62:BN62" si="138">COUNTIF(BE4:BE50,"ch wew GASTRO*")</f>
        <v>0</v>
      </c>
      <c r="BF62" s="123">
        <f t="shared" si="138"/>
        <v>1</v>
      </c>
      <c r="BG62" s="123">
        <f t="shared" si="138"/>
        <v>0</v>
      </c>
      <c r="BH62" s="123">
        <f t="shared" si="138"/>
        <v>0</v>
      </c>
      <c r="BI62" s="123">
        <f t="shared" si="138"/>
        <v>1</v>
      </c>
      <c r="BJ62" s="123">
        <f t="shared" si="138"/>
        <v>0</v>
      </c>
      <c r="BK62" s="123">
        <f t="shared" si="138"/>
        <v>0</v>
      </c>
      <c r="BL62" s="123">
        <f t="shared" si="138"/>
        <v>1</v>
      </c>
      <c r="BM62" s="123">
        <f t="shared" si="138"/>
        <v>0</v>
      </c>
      <c r="BN62" s="123">
        <f t="shared" si="138"/>
        <v>0</v>
      </c>
      <c r="BO62" s="123">
        <f>COUNTIF(BO4:BO49,"ch wew GASTRO*")</f>
        <v>1</v>
      </c>
      <c r="BP62" s="123">
        <f>COUNTIF(BP4:BP50,"ch wew GASTRO*")</f>
        <v>0</v>
      </c>
      <c r="BQ62" s="123">
        <f>COUNTIF(BQ4:BQ50,"ch wew GASTRO*")</f>
        <v>0</v>
      </c>
      <c r="BR62" s="123">
        <f>COUNTIF(BR4:BR50,"ch wew GASTRO*")</f>
        <v>1</v>
      </c>
      <c r="BS62" s="123">
        <f>COUNTIF(BS4:BS50,"ch wew GASTRO*")</f>
        <v>0</v>
      </c>
      <c r="BT62" s="123"/>
      <c r="BU62" s="123">
        <f>COUNTIF(BU4:BU50,"ch wew GASTRO*")</f>
        <v>0</v>
      </c>
      <c r="BV62" s="123">
        <f>COUNTIF(BV4:BV50,"ch wew GASTRO*")</f>
        <v>1</v>
      </c>
      <c r="BW62" s="123">
        <f>COUNTIF(BW4:BW50,"ch wew GASTRO*")</f>
        <v>0</v>
      </c>
      <c r="BX62" s="123"/>
      <c r="BY62" s="123">
        <f>COUNTIF(BY4:BY50,"ch wew GASTRO*")</f>
        <v>0</v>
      </c>
      <c r="BZ62" s="123">
        <f>COUNTIF(BZ4:BZ50,"ch wew GASTRO*")</f>
        <v>1</v>
      </c>
      <c r="CA62" s="123">
        <f>COUNTIF(CA4:CA50,"ch wew GASTRO*")</f>
        <v>0</v>
      </c>
      <c r="CB62" s="123">
        <f>COUNTIF(CB14:CB50,"ch wew GASTRO*")</f>
        <v>0</v>
      </c>
      <c r="CC62" s="123">
        <f>COUNTIF(CC4:CC50,"ch wew GASTRO*")</f>
        <v>1</v>
      </c>
      <c r="CD62" s="123">
        <f>COUNTIF(CD4:CD50,"ch wew GASTRO*")</f>
        <v>0</v>
      </c>
      <c r="CE62" s="123">
        <f>COUNTIF(CE4:CE50,"ch wew GASTRO*")</f>
        <v>0</v>
      </c>
      <c r="CF62" s="123">
        <f>COUNTIF(CF5:CF50,"ch wew GASTRO*")</f>
        <v>1</v>
      </c>
      <c r="CG62" s="123">
        <f>COUNTIF(CG4:CG50,"ch wew GASTRO*")</f>
        <v>0</v>
      </c>
      <c r="CH62" s="123">
        <f>COUNTIF(CH4:CH50,"ch wew GASTRO*")</f>
        <v>0</v>
      </c>
      <c r="CI62" s="123">
        <f>COUNTIF(CI4:CI50,"ch wew GASTRO*")</f>
        <v>0</v>
      </c>
      <c r="CJ62" s="123">
        <f>COUNTIF(CJ4:CJ50,"ch wew GASTRO*")</f>
        <v>0</v>
      </c>
      <c r="CK62" s="123"/>
      <c r="CL62" s="123">
        <f>COUNTIF(CL4:CL50,"ch wew GASTRO*")</f>
        <v>0</v>
      </c>
      <c r="CM62" s="123">
        <f>COUNTIF(CM4:CM50,"ch wew GASTRO*")</f>
        <v>1</v>
      </c>
      <c r="CN62" s="123">
        <f>COUNTIF(CN4:CN50,"ch wew GASTRO*")</f>
        <v>0</v>
      </c>
      <c r="CO62" s="123"/>
      <c r="CP62" s="123">
        <f t="shared" ref="CP62:CY62" si="139">COUNTIF(CP4:CP50,"ch wew GASTRO*")</f>
        <v>0</v>
      </c>
      <c r="CQ62" s="123">
        <f t="shared" si="139"/>
        <v>2</v>
      </c>
      <c r="CR62" s="123">
        <f t="shared" si="139"/>
        <v>0</v>
      </c>
      <c r="CS62" s="123">
        <f t="shared" si="139"/>
        <v>0</v>
      </c>
      <c r="CT62" s="123">
        <f t="shared" si="139"/>
        <v>2</v>
      </c>
      <c r="CU62" s="123">
        <f t="shared" si="139"/>
        <v>0</v>
      </c>
      <c r="CV62" s="123">
        <f t="shared" si="139"/>
        <v>0</v>
      </c>
      <c r="CW62" s="123">
        <f t="shared" si="139"/>
        <v>0</v>
      </c>
      <c r="CX62" s="123">
        <f t="shared" si="139"/>
        <v>2</v>
      </c>
      <c r="CY62" s="123">
        <f t="shared" si="139"/>
        <v>0</v>
      </c>
      <c r="CZ62" s="123"/>
      <c r="DA62" s="123">
        <f t="shared" ref="DA62:DO62" si="140">COUNTIF(DA4:DA50,"ch wew GASTRO*")</f>
        <v>0</v>
      </c>
      <c r="DB62" s="123">
        <f t="shared" si="140"/>
        <v>2</v>
      </c>
      <c r="DC62" s="123">
        <f t="shared" si="140"/>
        <v>0</v>
      </c>
      <c r="DD62" s="123">
        <f t="shared" si="140"/>
        <v>0</v>
      </c>
      <c r="DE62" s="123">
        <f t="shared" si="140"/>
        <v>1</v>
      </c>
      <c r="DF62" s="123">
        <f t="shared" si="140"/>
        <v>0</v>
      </c>
      <c r="DG62" s="123">
        <f t="shared" si="140"/>
        <v>0</v>
      </c>
      <c r="DH62" s="123">
        <f t="shared" si="140"/>
        <v>1</v>
      </c>
      <c r="DI62" s="123">
        <f>COUNTIF(DI4:DI50,"ch wew GASTRO*")</f>
        <v>0</v>
      </c>
      <c r="DJ62" s="123">
        <f t="shared" si="140"/>
        <v>0</v>
      </c>
      <c r="DK62" s="123">
        <f t="shared" si="140"/>
        <v>1</v>
      </c>
      <c r="DL62" s="123">
        <f t="shared" si="140"/>
        <v>0</v>
      </c>
      <c r="DM62" s="123">
        <f t="shared" si="140"/>
        <v>0</v>
      </c>
      <c r="DN62" s="123">
        <f t="shared" si="140"/>
        <v>0</v>
      </c>
      <c r="DO62" s="123">
        <f t="shared" si="140"/>
        <v>1</v>
      </c>
      <c r="DP62" s="123">
        <f>COUNTIF(DP4:DP48,"ch wew GASTRO*")</f>
        <v>0</v>
      </c>
      <c r="DQ62" s="123">
        <f t="shared" ref="DQ62:EB62" si="141">COUNTIF(DQ4:DQ50,"ch wew GASTRO*")</f>
        <v>0</v>
      </c>
      <c r="DR62" s="123">
        <f t="shared" si="141"/>
        <v>1</v>
      </c>
      <c r="DS62" s="123">
        <f t="shared" si="141"/>
        <v>0</v>
      </c>
      <c r="DT62" s="123">
        <f t="shared" si="141"/>
        <v>0</v>
      </c>
      <c r="DU62" s="123">
        <f t="shared" si="141"/>
        <v>1</v>
      </c>
      <c r="DV62" s="123">
        <f t="shared" si="141"/>
        <v>0</v>
      </c>
      <c r="DW62" s="123">
        <f t="shared" si="141"/>
        <v>0</v>
      </c>
      <c r="DX62" s="123">
        <f t="shared" si="141"/>
        <v>1</v>
      </c>
      <c r="DY62" s="123">
        <f t="shared" si="141"/>
        <v>0</v>
      </c>
      <c r="DZ62" s="123">
        <f t="shared" si="141"/>
        <v>0</v>
      </c>
      <c r="EA62" s="123">
        <f t="shared" si="141"/>
        <v>1</v>
      </c>
      <c r="EB62" s="123">
        <f t="shared" si="141"/>
        <v>0</v>
      </c>
      <c r="EC62" s="123"/>
      <c r="ED62" s="123">
        <f t="shared" ref="ED62:ES62" si="142">COUNTIF(ED4:ED50,"ch wew GASTRO*")</f>
        <v>0</v>
      </c>
      <c r="EE62" s="123">
        <f t="shared" si="142"/>
        <v>1</v>
      </c>
      <c r="EF62" s="123">
        <f t="shared" si="142"/>
        <v>0</v>
      </c>
      <c r="EG62" s="123">
        <f t="shared" si="142"/>
        <v>0</v>
      </c>
      <c r="EH62" s="123">
        <f t="shared" si="142"/>
        <v>1</v>
      </c>
      <c r="EI62" s="123">
        <f t="shared" si="142"/>
        <v>0</v>
      </c>
      <c r="EJ62" s="123">
        <f t="shared" si="142"/>
        <v>0</v>
      </c>
      <c r="EK62" s="123">
        <f t="shared" si="142"/>
        <v>1</v>
      </c>
      <c r="EL62" s="123">
        <f t="shared" si="142"/>
        <v>0</v>
      </c>
      <c r="EM62" s="123">
        <f t="shared" si="142"/>
        <v>0</v>
      </c>
      <c r="EN62" s="123"/>
      <c r="EO62" s="123">
        <f t="shared" si="142"/>
        <v>1</v>
      </c>
      <c r="EP62" s="123">
        <f t="shared" si="142"/>
        <v>0</v>
      </c>
      <c r="EQ62" s="123">
        <f t="shared" si="142"/>
        <v>0</v>
      </c>
      <c r="ER62" s="123">
        <f t="shared" si="142"/>
        <v>1</v>
      </c>
      <c r="ES62" s="123">
        <f t="shared" si="142"/>
        <v>0</v>
      </c>
      <c r="ET62" s="123"/>
      <c r="EU62" s="123">
        <f t="shared" ref="EU62:FI62" si="143">COUNTIF(EU4:EU50,"ch wew GASTRO*")</f>
        <v>0</v>
      </c>
      <c r="EV62" s="123">
        <f t="shared" si="143"/>
        <v>1</v>
      </c>
      <c r="EW62" s="123">
        <f t="shared" si="143"/>
        <v>0</v>
      </c>
      <c r="EX62" s="123">
        <f t="shared" si="143"/>
        <v>0</v>
      </c>
      <c r="EY62" s="123">
        <f t="shared" si="143"/>
        <v>0</v>
      </c>
      <c r="EZ62" s="123">
        <f t="shared" si="143"/>
        <v>0</v>
      </c>
      <c r="FA62" s="123">
        <f t="shared" si="143"/>
        <v>0</v>
      </c>
      <c r="FB62" s="123"/>
      <c r="FC62" s="123">
        <f t="shared" si="143"/>
        <v>1</v>
      </c>
      <c r="FD62" s="123">
        <f t="shared" si="143"/>
        <v>0</v>
      </c>
      <c r="FE62" s="123">
        <f t="shared" si="143"/>
        <v>0</v>
      </c>
      <c r="FF62" s="123">
        <f t="shared" si="143"/>
        <v>1</v>
      </c>
      <c r="FG62" s="123">
        <f t="shared" si="143"/>
        <v>0</v>
      </c>
      <c r="FH62" s="123">
        <f>COUNTIF(FH4:FH50,"ch wew GASTRO*")</f>
        <v>0</v>
      </c>
      <c r="FI62" s="123">
        <f t="shared" si="143"/>
        <v>1</v>
      </c>
      <c r="FJ62" s="123">
        <f>COUNTIF(FJ4:FJ50,"ch wew GASTRO*")</f>
        <v>0</v>
      </c>
      <c r="FK62" s="123">
        <f>COUNTIF(FK4:FK50,"ch wew GASTRO*")</f>
        <v>0</v>
      </c>
      <c r="FL62" s="123"/>
      <c r="FM62" s="123">
        <f>COUNTIF(FM4:FM50,"ch wew GASTRO*")</f>
        <v>1</v>
      </c>
      <c r="FN62" s="123">
        <f>COUNTIF(FN4:FN50,"ch wew GASTRO*")</f>
        <v>0</v>
      </c>
      <c r="FO62" s="123"/>
      <c r="FP62" s="123">
        <f t="shared" ref="FP62:FT62" si="144">COUNTIF(FP4:FP50,"ch wew GASTRO*")</f>
        <v>0</v>
      </c>
      <c r="FQ62" s="123">
        <f t="shared" si="144"/>
        <v>1</v>
      </c>
      <c r="FR62" s="123">
        <f t="shared" si="144"/>
        <v>0</v>
      </c>
      <c r="FS62" s="123">
        <f t="shared" si="144"/>
        <v>0</v>
      </c>
      <c r="FT62" s="123">
        <f t="shared" si="144"/>
        <v>1</v>
      </c>
      <c r="FU62" s="123">
        <f>COUNTIF(FU4:FU50,"ch wew GASTRO*")</f>
        <v>0</v>
      </c>
      <c r="FV62" s="123"/>
      <c r="FW62" s="123">
        <f>COUNTIF(FW4:FW50,"ch wew GASTRO*")</f>
        <v>0</v>
      </c>
      <c r="FX62" s="123"/>
      <c r="FY62" s="123">
        <f>COUNTIF(FY4:FY50,"ch wew GASTRO*")</f>
        <v>1</v>
      </c>
      <c r="FZ62" s="123">
        <f>COUNTIF(FZ4:FZ50,"ch wew GASTRO*")</f>
        <v>0</v>
      </c>
      <c r="GA62" s="123">
        <f>COUNTIF(GA4:GA50,"ch wew GASTRO*")</f>
        <v>0</v>
      </c>
      <c r="GB62" s="123">
        <f>COUNTIF(GB4:GB50,"ch wew GASTRO*")</f>
        <v>1</v>
      </c>
      <c r="GC62" s="123">
        <f>COUNTIF(GC4:GC50,"ch wew GASTRO*")</f>
        <v>0</v>
      </c>
      <c r="GD62" s="123"/>
      <c r="GE62" s="123">
        <f>COUNTIF(GE4:GE50,"ch wew GASTRO*")</f>
        <v>0</v>
      </c>
      <c r="GF62" s="123">
        <f>COUNTIF(GF4:GF50,"ch wew GASTRO*")</f>
        <v>1</v>
      </c>
      <c r="GG62" s="123">
        <f>COUNTIF(GG4:GG50,"ch wew GASTRO*")</f>
        <v>0</v>
      </c>
      <c r="GH62" s="123">
        <f>COUNTIF(GH4:GH50,"ch wew GASTRO*")</f>
        <v>0</v>
      </c>
      <c r="GI62" s="123"/>
      <c r="GJ62" s="123">
        <f t="shared" ref="GJ62:GO62" si="145">COUNTIF(GJ4:GJ50,"ch wew GASTRO*")</f>
        <v>0</v>
      </c>
      <c r="GK62" s="123">
        <f t="shared" si="145"/>
        <v>0</v>
      </c>
      <c r="GL62" s="123">
        <f t="shared" si="145"/>
        <v>0</v>
      </c>
      <c r="GM62" s="123">
        <f t="shared" si="145"/>
        <v>0</v>
      </c>
      <c r="GN62" s="123">
        <f t="shared" si="145"/>
        <v>0</v>
      </c>
      <c r="GO62" s="123">
        <f t="shared" si="145"/>
        <v>0</v>
      </c>
      <c r="GP62" s="123"/>
      <c r="GQ62" s="123">
        <f t="shared" ref="GQ62:GV62" si="146">COUNTIF(GQ4:GQ50,"ch wew GASTRO*")</f>
        <v>0</v>
      </c>
      <c r="GR62" s="123">
        <f t="shared" si="146"/>
        <v>0</v>
      </c>
      <c r="GS62" s="123">
        <f t="shared" si="146"/>
        <v>0</v>
      </c>
      <c r="GT62" s="123">
        <f t="shared" si="146"/>
        <v>0</v>
      </c>
      <c r="GU62" s="123">
        <f t="shared" si="146"/>
        <v>0</v>
      </c>
      <c r="GV62" s="123">
        <f t="shared" si="146"/>
        <v>0</v>
      </c>
      <c r="GW62" s="123"/>
      <c r="GX62" s="123">
        <f t="shared" ref="GX62:HE62" si="147">COUNTIF(GX4:GX50,"ch wew GASTRO*")</f>
        <v>0</v>
      </c>
      <c r="GY62" s="123">
        <f t="shared" si="147"/>
        <v>0</v>
      </c>
      <c r="GZ62" s="123">
        <f t="shared" si="147"/>
        <v>0</v>
      </c>
      <c r="HA62" s="123">
        <f t="shared" si="147"/>
        <v>0</v>
      </c>
      <c r="HB62" s="123">
        <f t="shared" si="147"/>
        <v>0</v>
      </c>
      <c r="HC62" s="123">
        <f t="shared" si="147"/>
        <v>0</v>
      </c>
      <c r="HD62" s="123">
        <f t="shared" si="147"/>
        <v>0</v>
      </c>
      <c r="HE62" s="123">
        <f t="shared" si="147"/>
        <v>0</v>
      </c>
      <c r="HF62" s="123"/>
      <c r="HG62" s="123">
        <f t="shared" ref="HG62:HP62" si="148">COUNTIF(HG4:HG50,"ch wew GASTRO*")</f>
        <v>0</v>
      </c>
      <c r="HH62" s="123">
        <f t="shared" si="148"/>
        <v>0</v>
      </c>
      <c r="HI62" s="123">
        <f t="shared" si="148"/>
        <v>0</v>
      </c>
      <c r="HJ62" s="123">
        <f t="shared" si="148"/>
        <v>0</v>
      </c>
      <c r="HK62" s="123">
        <f t="shared" si="148"/>
        <v>1</v>
      </c>
      <c r="HL62" s="123">
        <f t="shared" si="148"/>
        <v>0</v>
      </c>
      <c r="HM62" s="123">
        <f t="shared" si="148"/>
        <v>0</v>
      </c>
      <c r="HN62" s="123"/>
      <c r="HO62" s="123">
        <f t="shared" si="148"/>
        <v>1</v>
      </c>
      <c r="HP62" s="123">
        <f t="shared" si="148"/>
        <v>0</v>
      </c>
      <c r="HQ62" s="123">
        <f>COUNTIF(HQ14:HQ50,"ch wew GASTRO*")</f>
        <v>0</v>
      </c>
      <c r="HR62" s="123">
        <f t="shared" ref="HR62:IT62" si="149">COUNTIF(HR4:HR50,"ch wew GASTRO*")</f>
        <v>2</v>
      </c>
      <c r="HS62" s="123">
        <f t="shared" si="149"/>
        <v>0</v>
      </c>
      <c r="HT62" s="123">
        <f t="shared" si="149"/>
        <v>0</v>
      </c>
      <c r="HU62" s="123">
        <f t="shared" si="149"/>
        <v>1</v>
      </c>
      <c r="HV62" s="123">
        <f t="shared" si="149"/>
        <v>0</v>
      </c>
      <c r="HW62" s="123">
        <f t="shared" si="149"/>
        <v>0</v>
      </c>
      <c r="HX62" s="123">
        <f t="shared" si="149"/>
        <v>2</v>
      </c>
      <c r="HY62" s="123">
        <f t="shared" si="149"/>
        <v>0</v>
      </c>
      <c r="HZ62" s="123">
        <f t="shared" si="149"/>
        <v>0</v>
      </c>
      <c r="IA62" s="123">
        <f t="shared" si="149"/>
        <v>3</v>
      </c>
      <c r="IB62" s="123">
        <f t="shared" si="149"/>
        <v>0</v>
      </c>
      <c r="IC62" s="123"/>
      <c r="ID62" s="123">
        <f t="shared" si="149"/>
        <v>0</v>
      </c>
      <c r="IE62" s="123">
        <f t="shared" si="149"/>
        <v>3</v>
      </c>
      <c r="IF62" s="123">
        <f t="shared" si="149"/>
        <v>0</v>
      </c>
      <c r="IG62" s="123">
        <f t="shared" si="149"/>
        <v>0</v>
      </c>
      <c r="IH62" s="123">
        <f t="shared" si="149"/>
        <v>3</v>
      </c>
      <c r="II62" s="123">
        <f t="shared" si="149"/>
        <v>0</v>
      </c>
      <c r="IJ62" s="123"/>
      <c r="IK62" s="123">
        <f t="shared" si="149"/>
        <v>0</v>
      </c>
      <c r="IL62" s="123">
        <f t="shared" si="149"/>
        <v>2</v>
      </c>
      <c r="IM62" s="123">
        <f t="shared" si="149"/>
        <v>0</v>
      </c>
      <c r="IN62" s="123">
        <f>COUNTIF(IN4:IN50,"ch wew GASTRO*")</f>
        <v>0</v>
      </c>
      <c r="IO62" s="123">
        <f t="shared" si="149"/>
        <v>1</v>
      </c>
      <c r="IP62" s="123">
        <f>COUNTIF(IP4:IP50,"ch wew GASTRO*")</f>
        <v>0</v>
      </c>
      <c r="IQ62" s="123">
        <f t="shared" si="149"/>
        <v>0</v>
      </c>
      <c r="IR62" s="123">
        <f t="shared" si="149"/>
        <v>0</v>
      </c>
      <c r="IS62" s="123">
        <f>COUNTIF(IS4:IS50,"ch wew GASTRO*")</f>
        <v>0</v>
      </c>
      <c r="IT62" s="123">
        <f t="shared" si="149"/>
        <v>0</v>
      </c>
      <c r="IU62" s="123"/>
      <c r="IV62" s="123">
        <f t="shared" ref="IV62:JD62" si="150">COUNTIF(IV4:IV50,"ch wew GASTRO*")</f>
        <v>0</v>
      </c>
      <c r="IW62" s="123">
        <f t="shared" si="150"/>
        <v>0</v>
      </c>
      <c r="IX62" s="123">
        <f t="shared" si="150"/>
        <v>0</v>
      </c>
      <c r="IY62" s="123">
        <f t="shared" si="150"/>
        <v>0</v>
      </c>
      <c r="IZ62" s="123">
        <f t="shared" si="150"/>
        <v>0</v>
      </c>
      <c r="JA62" s="123">
        <f t="shared" si="150"/>
        <v>0</v>
      </c>
      <c r="JB62" s="123">
        <f t="shared" si="150"/>
        <v>0</v>
      </c>
      <c r="JC62" s="123">
        <f t="shared" si="150"/>
        <v>0</v>
      </c>
      <c r="JD62" s="123">
        <f t="shared" si="150"/>
        <v>0</v>
      </c>
    </row>
    <row r="63" spans="1:264" s="21" customFormat="1" ht="23.25" customHeight="1">
      <c r="A63" s="23"/>
      <c r="B63" s="28"/>
      <c r="C63" s="23"/>
      <c r="D63" s="23"/>
      <c r="E63" s="24"/>
      <c r="F63" s="23"/>
      <c r="G63" s="23"/>
      <c r="H63" s="23"/>
      <c r="I63" s="23"/>
      <c r="J63" s="23"/>
      <c r="K63" s="23"/>
      <c r="L63" s="25"/>
      <c r="M63" s="23"/>
      <c r="N63" s="23"/>
      <c r="O63" s="25"/>
      <c r="P63" s="23"/>
      <c r="Q63" s="28"/>
      <c r="R63" s="28"/>
      <c r="S63" s="29"/>
      <c r="T63" s="28"/>
      <c r="U63" s="28"/>
      <c r="V63" s="108"/>
      <c r="W63" s="47"/>
      <c r="X63" s="48" t="s">
        <v>45</v>
      </c>
      <c r="Z63" s="123">
        <f t="shared" ref="Z63" si="151">COUNTIF(Z4:Z50,"ch wew HEMATO*")</f>
        <v>1</v>
      </c>
      <c r="AA63" s="123">
        <f>COUNTIF(AA4:AA49,"ch wew HEMATO*")</f>
        <v>0</v>
      </c>
      <c r="AB63" s="123">
        <f t="shared" ref="AB63:AL63" si="152">COUNTIF(AB4:AB50,"ch wew HEMATO*")</f>
        <v>0</v>
      </c>
      <c r="AC63" s="123">
        <f t="shared" si="152"/>
        <v>1</v>
      </c>
      <c r="AD63" s="123">
        <f t="shared" si="152"/>
        <v>0</v>
      </c>
      <c r="AE63" s="123">
        <f t="shared" si="152"/>
        <v>0</v>
      </c>
      <c r="AF63" s="123">
        <f>COUNTIF(AF4:AF50,"ch wew HEMATO*")</f>
        <v>1</v>
      </c>
      <c r="AG63" s="123">
        <f t="shared" si="152"/>
        <v>0</v>
      </c>
      <c r="AH63" s="123">
        <f t="shared" si="152"/>
        <v>0</v>
      </c>
      <c r="AI63" s="123">
        <f t="shared" si="152"/>
        <v>1</v>
      </c>
      <c r="AJ63" s="123">
        <f t="shared" si="152"/>
        <v>0</v>
      </c>
      <c r="AK63" s="123">
        <f t="shared" si="152"/>
        <v>0</v>
      </c>
      <c r="AL63" s="123">
        <f t="shared" si="152"/>
        <v>1</v>
      </c>
      <c r="AM63" s="123">
        <f>COUNTIF(AM4:AM49,"ch wew HEMATO*")</f>
        <v>0</v>
      </c>
      <c r="AN63" s="123"/>
      <c r="AO63" s="123">
        <f t="shared" ref="AO63:BC63" si="153">COUNTIF(AO4:AO50,"ch wew HEMATO*")</f>
        <v>0</v>
      </c>
      <c r="AP63" s="123">
        <f t="shared" si="153"/>
        <v>1</v>
      </c>
      <c r="AQ63" s="123">
        <f t="shared" si="153"/>
        <v>0</v>
      </c>
      <c r="AR63" s="123">
        <f t="shared" si="153"/>
        <v>0</v>
      </c>
      <c r="AS63" s="123">
        <f t="shared" si="153"/>
        <v>1</v>
      </c>
      <c r="AT63" s="123">
        <f t="shared" si="153"/>
        <v>0</v>
      </c>
      <c r="AU63" s="123">
        <f t="shared" si="153"/>
        <v>0</v>
      </c>
      <c r="AV63" s="123">
        <f t="shared" si="153"/>
        <v>1</v>
      </c>
      <c r="AW63" s="123">
        <f t="shared" si="153"/>
        <v>0</v>
      </c>
      <c r="AX63" s="123">
        <f>COUNTIF(AX4:AX50,"ch wew HEMATO*")</f>
        <v>0</v>
      </c>
      <c r="AY63" s="123">
        <f t="shared" si="153"/>
        <v>1</v>
      </c>
      <c r="AZ63" s="123">
        <f t="shared" si="153"/>
        <v>0</v>
      </c>
      <c r="BA63" s="123">
        <f t="shared" si="153"/>
        <v>0</v>
      </c>
      <c r="BB63" s="123">
        <f t="shared" si="153"/>
        <v>1</v>
      </c>
      <c r="BC63" s="123">
        <f t="shared" si="153"/>
        <v>0</v>
      </c>
      <c r="BD63" s="123"/>
      <c r="BE63" s="123">
        <f t="shared" ref="BE63:BN63" si="154">COUNTIF(BE4:BE50,"ch wew HEMATO*")</f>
        <v>0</v>
      </c>
      <c r="BF63" s="123">
        <f t="shared" si="154"/>
        <v>1</v>
      </c>
      <c r="BG63" s="123">
        <f t="shared" si="154"/>
        <v>0</v>
      </c>
      <c r="BH63" s="123">
        <f t="shared" si="154"/>
        <v>0</v>
      </c>
      <c r="BI63" s="123">
        <f t="shared" si="154"/>
        <v>1</v>
      </c>
      <c r="BJ63" s="123">
        <f t="shared" si="154"/>
        <v>0</v>
      </c>
      <c r="BK63" s="123">
        <f t="shared" si="154"/>
        <v>0</v>
      </c>
      <c r="BL63" s="123">
        <f t="shared" si="154"/>
        <v>1</v>
      </c>
      <c r="BM63" s="123">
        <f t="shared" si="154"/>
        <v>0</v>
      </c>
      <c r="BN63" s="123">
        <f t="shared" si="154"/>
        <v>0</v>
      </c>
      <c r="BO63" s="123">
        <f>COUNTIF(BO4:BO49,"ch wew HEMATO*")</f>
        <v>1</v>
      </c>
      <c r="BP63" s="123">
        <f>COUNTIF(BP4:BP50,"ch wew HEMATO*")</f>
        <v>0</v>
      </c>
      <c r="BQ63" s="123">
        <f>COUNTIF(BQ4:BQ50,"ch wew HEMATO*")</f>
        <v>0</v>
      </c>
      <c r="BR63" s="123">
        <f>COUNTIF(BR4:BR50,"ch wew HEMATO*")</f>
        <v>1</v>
      </c>
      <c r="BS63" s="123">
        <f>COUNTIF(BS4:BS50,"ch wew HEMATO*")</f>
        <v>0</v>
      </c>
      <c r="BT63" s="123"/>
      <c r="BU63" s="123">
        <f>COUNTIF(BU4:BU50,"ch wew HEMATO*")</f>
        <v>0</v>
      </c>
      <c r="BV63" s="123">
        <f>COUNTIF(BV4:BV50,"ch wew HEMATO*")</f>
        <v>1</v>
      </c>
      <c r="BW63" s="123">
        <f>COUNTIF(BW4:BW50,"ch wew HEMATO*")</f>
        <v>0</v>
      </c>
      <c r="BX63" s="123"/>
      <c r="BY63" s="123">
        <f>COUNTIF(BY4:BY50,"ch wew HEMATO*")</f>
        <v>0</v>
      </c>
      <c r="BZ63" s="123">
        <f>COUNTIF(BZ4:BZ50,"ch wew HEMATO*")</f>
        <v>1</v>
      </c>
      <c r="CA63" s="123">
        <f>COUNTIF(CA4:CA50,"ch wew HEMATO*")</f>
        <v>0</v>
      </c>
      <c r="CB63" s="123">
        <f>COUNTIF(CB14:CB50,"ch wew HEMATO*")</f>
        <v>0</v>
      </c>
      <c r="CC63" s="123">
        <f>COUNTIF(CC4:CC50,"ch wew HEMATO*")</f>
        <v>1</v>
      </c>
      <c r="CD63" s="123">
        <f>COUNTIF(CD4:CD50,"ch wew HEMATO*")</f>
        <v>0</v>
      </c>
      <c r="CE63" s="123">
        <f>COUNTIF(CE4:CE50,"ch wew HEMATO*")</f>
        <v>0</v>
      </c>
      <c r="CF63" s="123">
        <f>COUNTIF(CF5:CF50,"ch wew HEMATO*")</f>
        <v>1</v>
      </c>
      <c r="CG63" s="123">
        <f>COUNTIF(CG4:CG50,"ch wew HEMATO*")</f>
        <v>0</v>
      </c>
      <c r="CH63" s="123">
        <f>COUNTIF(CH4:CH50,"ch wew HEMATO*")</f>
        <v>0</v>
      </c>
      <c r="CI63" s="123">
        <f>COUNTIF(CI4:CI50,"ch wew HEMATO*")</f>
        <v>1</v>
      </c>
      <c r="CJ63" s="123">
        <f>COUNTIF(CJ4:CJ50,"ch wew HEMATO*")</f>
        <v>0</v>
      </c>
      <c r="CK63" s="123"/>
      <c r="CL63" s="123">
        <f>COUNTIF(CL4:CL50,"ch wew HEMATO*")</f>
        <v>0</v>
      </c>
      <c r="CM63" s="123">
        <f>COUNTIF(CM4:CM50,"ch wew HEMATO*")</f>
        <v>1</v>
      </c>
      <c r="CN63" s="123">
        <f>COUNTIF(CN4:CN50,"ch wew HEMATO*")</f>
        <v>0</v>
      </c>
      <c r="CO63" s="123"/>
      <c r="CP63" s="123">
        <f t="shared" ref="CP63:CY63" si="155">COUNTIF(CP4:CP50,"ch wew HEMATO*")</f>
        <v>0</v>
      </c>
      <c r="CQ63" s="123">
        <f t="shared" si="155"/>
        <v>1</v>
      </c>
      <c r="CR63" s="123">
        <f t="shared" si="155"/>
        <v>0</v>
      </c>
      <c r="CS63" s="123">
        <f t="shared" si="155"/>
        <v>0</v>
      </c>
      <c r="CT63" s="123">
        <f t="shared" si="155"/>
        <v>1</v>
      </c>
      <c r="CU63" s="123">
        <f t="shared" si="155"/>
        <v>0</v>
      </c>
      <c r="CV63" s="123">
        <f t="shared" si="155"/>
        <v>0</v>
      </c>
      <c r="CW63" s="123">
        <f t="shared" si="155"/>
        <v>0</v>
      </c>
      <c r="CX63" s="123">
        <f t="shared" si="155"/>
        <v>1</v>
      </c>
      <c r="CY63" s="123">
        <f t="shared" si="155"/>
        <v>0</v>
      </c>
      <c r="CZ63" s="123"/>
      <c r="DA63" s="123">
        <f t="shared" ref="DA63:DO63" si="156">COUNTIF(DA4:DA50,"ch wew HEMATO*")</f>
        <v>0</v>
      </c>
      <c r="DB63" s="123">
        <f t="shared" si="156"/>
        <v>1</v>
      </c>
      <c r="DC63" s="123">
        <f t="shared" si="156"/>
        <v>0</v>
      </c>
      <c r="DD63" s="123">
        <f t="shared" si="156"/>
        <v>0</v>
      </c>
      <c r="DE63" s="123">
        <f t="shared" si="156"/>
        <v>1</v>
      </c>
      <c r="DF63" s="123">
        <f t="shared" si="156"/>
        <v>0</v>
      </c>
      <c r="DG63" s="123">
        <f t="shared" si="156"/>
        <v>0</v>
      </c>
      <c r="DH63" s="123">
        <f t="shared" si="156"/>
        <v>1</v>
      </c>
      <c r="DI63" s="123">
        <f>COUNTIF(DI4:DI50,"ch wew HEMATO*")</f>
        <v>0</v>
      </c>
      <c r="DJ63" s="123">
        <f t="shared" si="156"/>
        <v>0</v>
      </c>
      <c r="DK63" s="123">
        <f t="shared" si="156"/>
        <v>1</v>
      </c>
      <c r="DL63" s="123">
        <f t="shared" si="156"/>
        <v>0</v>
      </c>
      <c r="DM63" s="123">
        <f t="shared" si="156"/>
        <v>0</v>
      </c>
      <c r="DN63" s="123">
        <f t="shared" si="156"/>
        <v>0</v>
      </c>
      <c r="DO63" s="123">
        <f t="shared" si="156"/>
        <v>1</v>
      </c>
      <c r="DP63" s="123">
        <f>COUNTIF(DP4:DP48,"ch wew HEMATO*")</f>
        <v>0</v>
      </c>
      <c r="DQ63" s="123">
        <f t="shared" ref="DQ63:EB63" si="157">COUNTIF(DQ4:DQ50,"ch wew HEMATO*")</f>
        <v>0</v>
      </c>
      <c r="DR63" s="123">
        <f t="shared" si="157"/>
        <v>1</v>
      </c>
      <c r="DS63" s="123">
        <f t="shared" si="157"/>
        <v>0</v>
      </c>
      <c r="DT63" s="123">
        <f t="shared" si="157"/>
        <v>0</v>
      </c>
      <c r="DU63" s="123">
        <f t="shared" si="157"/>
        <v>1</v>
      </c>
      <c r="DV63" s="123">
        <f t="shared" si="157"/>
        <v>0</v>
      </c>
      <c r="DW63" s="123">
        <f t="shared" si="157"/>
        <v>0</v>
      </c>
      <c r="DX63" s="123">
        <f t="shared" si="157"/>
        <v>1</v>
      </c>
      <c r="DY63" s="123">
        <f t="shared" si="157"/>
        <v>0</v>
      </c>
      <c r="DZ63" s="123">
        <f t="shared" si="157"/>
        <v>0</v>
      </c>
      <c r="EA63" s="123">
        <f t="shared" si="157"/>
        <v>1</v>
      </c>
      <c r="EB63" s="123">
        <f t="shared" si="157"/>
        <v>0</v>
      </c>
      <c r="EC63" s="123"/>
      <c r="ED63" s="123">
        <f t="shared" ref="ED63:ES63" si="158">COUNTIF(ED4:ED50,"ch wew HEMATO*")</f>
        <v>0</v>
      </c>
      <c r="EE63" s="123">
        <f t="shared" si="158"/>
        <v>1</v>
      </c>
      <c r="EF63" s="123">
        <f t="shared" si="158"/>
        <v>0</v>
      </c>
      <c r="EG63" s="123">
        <f t="shared" si="158"/>
        <v>0</v>
      </c>
      <c r="EH63" s="123">
        <f t="shared" si="158"/>
        <v>1</v>
      </c>
      <c r="EI63" s="123">
        <f t="shared" si="158"/>
        <v>0</v>
      </c>
      <c r="EJ63" s="123">
        <f t="shared" si="158"/>
        <v>0</v>
      </c>
      <c r="EK63" s="123">
        <f t="shared" si="158"/>
        <v>1</v>
      </c>
      <c r="EL63" s="123">
        <f t="shared" si="158"/>
        <v>0</v>
      </c>
      <c r="EM63" s="123">
        <f t="shared" si="158"/>
        <v>0</v>
      </c>
      <c r="EN63" s="123"/>
      <c r="EO63" s="123">
        <f t="shared" si="158"/>
        <v>1</v>
      </c>
      <c r="EP63" s="123">
        <f t="shared" si="158"/>
        <v>0</v>
      </c>
      <c r="EQ63" s="123">
        <f t="shared" si="158"/>
        <v>0</v>
      </c>
      <c r="ER63" s="123">
        <f t="shared" si="158"/>
        <v>1</v>
      </c>
      <c r="ES63" s="123">
        <f t="shared" si="158"/>
        <v>0</v>
      </c>
      <c r="ET63" s="123"/>
      <c r="EU63" s="123">
        <f t="shared" ref="EU63:FI63" si="159">COUNTIF(EU4:EU50,"ch wew HEMATO*")</f>
        <v>0</v>
      </c>
      <c r="EV63" s="123">
        <f t="shared" si="159"/>
        <v>1</v>
      </c>
      <c r="EW63" s="123">
        <f t="shared" si="159"/>
        <v>0</v>
      </c>
      <c r="EX63" s="123">
        <f t="shared" si="159"/>
        <v>0</v>
      </c>
      <c r="EY63" s="123">
        <f t="shared" si="159"/>
        <v>1</v>
      </c>
      <c r="EZ63" s="123">
        <f t="shared" si="159"/>
        <v>0</v>
      </c>
      <c r="FA63" s="123">
        <f t="shared" si="159"/>
        <v>0</v>
      </c>
      <c r="FB63" s="123"/>
      <c r="FC63" s="123">
        <f t="shared" si="159"/>
        <v>1</v>
      </c>
      <c r="FD63" s="123">
        <f t="shared" si="159"/>
        <v>0</v>
      </c>
      <c r="FE63" s="123">
        <f t="shared" si="159"/>
        <v>0</v>
      </c>
      <c r="FF63" s="123">
        <f t="shared" si="159"/>
        <v>1</v>
      </c>
      <c r="FG63" s="123">
        <f t="shared" si="159"/>
        <v>0</v>
      </c>
      <c r="FH63" s="123">
        <f>COUNTIF(FH4:FH50,"ch wew HEMATO*")</f>
        <v>0</v>
      </c>
      <c r="FI63" s="123">
        <f t="shared" si="159"/>
        <v>1</v>
      </c>
      <c r="FJ63" s="123">
        <f>COUNTIF(FJ4:FJ50,"ch wew HEMATO*")</f>
        <v>0</v>
      </c>
      <c r="FK63" s="123">
        <f>COUNTIF(FK4:FK50,"ch wew HEMATO*")</f>
        <v>0</v>
      </c>
      <c r="FL63" s="123"/>
      <c r="FM63" s="123">
        <f>COUNTIF(FM4:FM50,"ch wew HEMATO*")</f>
        <v>1</v>
      </c>
      <c r="FN63" s="123">
        <f>COUNTIF(FN4:FN50,"ch wew HEMATO*")</f>
        <v>0</v>
      </c>
      <c r="FO63" s="123"/>
      <c r="FP63" s="123">
        <f t="shared" ref="FP63:FT63" si="160">COUNTIF(FP4:FP50,"ch wew HEMATO*")</f>
        <v>0</v>
      </c>
      <c r="FQ63" s="123">
        <f t="shared" si="160"/>
        <v>1</v>
      </c>
      <c r="FR63" s="123">
        <f t="shared" si="160"/>
        <v>0</v>
      </c>
      <c r="FS63" s="123">
        <f t="shared" si="160"/>
        <v>0</v>
      </c>
      <c r="FT63" s="123">
        <f t="shared" si="160"/>
        <v>1</v>
      </c>
      <c r="FU63" s="123">
        <f>COUNTIF(FU4:FU50,"ch wew HEMATO*")</f>
        <v>0</v>
      </c>
      <c r="FV63" s="123"/>
      <c r="FW63" s="123">
        <f>COUNTIF(FW4:FW50,"ch wew HEMATO*")</f>
        <v>0</v>
      </c>
      <c r="FX63" s="123"/>
      <c r="FY63" s="123">
        <f>COUNTIF(FY4:FY50,"ch wew HEMATO*")</f>
        <v>1</v>
      </c>
      <c r="FZ63" s="123">
        <f>COUNTIF(FZ4:FZ50,"ch wew HEMATO*")</f>
        <v>0</v>
      </c>
      <c r="GA63" s="123">
        <f>COUNTIF(GA4:GA50,"ch wew HEMATO*")</f>
        <v>0</v>
      </c>
      <c r="GB63" s="123">
        <f>COUNTIF(GB4:GB50,"ch wew HEMATO*")</f>
        <v>1</v>
      </c>
      <c r="GC63" s="123">
        <f>COUNTIF(GC4:GC50,"ch wew HEMATO*")</f>
        <v>0</v>
      </c>
      <c r="GD63" s="123"/>
      <c r="GE63" s="123">
        <f>COUNTIF(GE4:GE50,"ch wew HEMATO*")</f>
        <v>0</v>
      </c>
      <c r="GF63" s="123">
        <f>COUNTIF(GF4:GF50,"ch wew HEMATO*")</f>
        <v>1</v>
      </c>
      <c r="GG63" s="123">
        <f>COUNTIF(GG4:GG50,"ch wew HEMATO*")</f>
        <v>0</v>
      </c>
      <c r="GH63" s="123">
        <f>COUNTIF(GH4:GH50,"ch wew HEMATO*")</f>
        <v>0</v>
      </c>
      <c r="GI63" s="123"/>
      <c r="GJ63" s="123">
        <f t="shared" ref="GJ63:GO63" si="161">COUNTIF(GJ4:GJ50,"ch wew HEMATO*")</f>
        <v>1</v>
      </c>
      <c r="GK63" s="123">
        <f t="shared" si="161"/>
        <v>0</v>
      </c>
      <c r="GL63" s="123">
        <f t="shared" si="161"/>
        <v>0</v>
      </c>
      <c r="GM63" s="123">
        <f t="shared" si="161"/>
        <v>1</v>
      </c>
      <c r="GN63" s="123">
        <f t="shared" si="161"/>
        <v>0</v>
      </c>
      <c r="GO63" s="123">
        <f t="shared" si="161"/>
        <v>0</v>
      </c>
      <c r="GP63" s="123"/>
      <c r="GQ63" s="123">
        <f t="shared" ref="GQ63:GV63" si="162">COUNTIF(GQ4:GQ50,"ch wew HEMATO*")</f>
        <v>1</v>
      </c>
      <c r="GR63" s="123">
        <f t="shared" si="162"/>
        <v>0</v>
      </c>
      <c r="GS63" s="123">
        <f t="shared" si="162"/>
        <v>0</v>
      </c>
      <c r="GT63" s="123">
        <f t="shared" si="162"/>
        <v>1</v>
      </c>
      <c r="GU63" s="123">
        <f t="shared" si="162"/>
        <v>0</v>
      </c>
      <c r="GV63" s="123">
        <f t="shared" si="162"/>
        <v>0</v>
      </c>
      <c r="GW63" s="123"/>
      <c r="GX63" s="123">
        <f t="shared" ref="GX63:HE63" si="163">COUNTIF(GX4:GX50,"ch wew HEMATO*")</f>
        <v>1</v>
      </c>
      <c r="GY63" s="123">
        <f t="shared" si="163"/>
        <v>0</v>
      </c>
      <c r="GZ63" s="123">
        <f t="shared" si="163"/>
        <v>0</v>
      </c>
      <c r="HA63" s="123">
        <f t="shared" si="163"/>
        <v>1</v>
      </c>
      <c r="HB63" s="123">
        <f t="shared" si="163"/>
        <v>0</v>
      </c>
      <c r="HC63" s="123">
        <f t="shared" si="163"/>
        <v>0</v>
      </c>
      <c r="HD63" s="123">
        <f t="shared" si="163"/>
        <v>1</v>
      </c>
      <c r="HE63" s="123">
        <f t="shared" si="163"/>
        <v>0</v>
      </c>
      <c r="HF63" s="123"/>
      <c r="HG63" s="123">
        <f t="shared" ref="HG63:HP63" si="164">COUNTIF(HG4:HG50,"ch wew HEMATO*")</f>
        <v>0</v>
      </c>
      <c r="HH63" s="123">
        <f t="shared" si="164"/>
        <v>1</v>
      </c>
      <c r="HI63" s="123">
        <f t="shared" si="164"/>
        <v>0</v>
      </c>
      <c r="HJ63" s="123">
        <f t="shared" si="164"/>
        <v>0</v>
      </c>
      <c r="HK63" s="123">
        <f t="shared" si="164"/>
        <v>1</v>
      </c>
      <c r="HL63" s="123">
        <f t="shared" si="164"/>
        <v>0</v>
      </c>
      <c r="HM63" s="123">
        <f t="shared" si="164"/>
        <v>0</v>
      </c>
      <c r="HN63" s="123"/>
      <c r="HO63" s="123">
        <f t="shared" si="164"/>
        <v>1</v>
      </c>
      <c r="HP63" s="123">
        <f t="shared" si="164"/>
        <v>0</v>
      </c>
      <c r="HQ63" s="123">
        <f>COUNTIF(HQ14:HQ50,"ch wew HEMATO*")</f>
        <v>0</v>
      </c>
      <c r="HR63" s="123">
        <f t="shared" ref="HR63:IT63" si="165">COUNTIF(HR4:HR50,"ch wew HEMATO*")</f>
        <v>1</v>
      </c>
      <c r="HS63" s="123">
        <f t="shared" si="165"/>
        <v>0</v>
      </c>
      <c r="HT63" s="123">
        <f t="shared" si="165"/>
        <v>0</v>
      </c>
      <c r="HU63" s="123">
        <f t="shared" si="165"/>
        <v>1</v>
      </c>
      <c r="HV63" s="123">
        <f t="shared" si="165"/>
        <v>0</v>
      </c>
      <c r="HW63" s="123">
        <f t="shared" si="165"/>
        <v>0</v>
      </c>
      <c r="HX63" s="123">
        <f t="shared" si="165"/>
        <v>1</v>
      </c>
      <c r="HY63" s="123">
        <f t="shared" si="165"/>
        <v>0</v>
      </c>
      <c r="HZ63" s="123">
        <f t="shared" si="165"/>
        <v>0</v>
      </c>
      <c r="IA63" s="123">
        <f t="shared" si="165"/>
        <v>1</v>
      </c>
      <c r="IB63" s="123">
        <f t="shared" si="165"/>
        <v>0</v>
      </c>
      <c r="IC63" s="123"/>
      <c r="ID63" s="123">
        <f t="shared" si="165"/>
        <v>0</v>
      </c>
      <c r="IE63" s="123">
        <f t="shared" si="165"/>
        <v>1</v>
      </c>
      <c r="IF63" s="123">
        <f t="shared" si="165"/>
        <v>0</v>
      </c>
      <c r="IG63" s="123">
        <f t="shared" si="165"/>
        <v>0</v>
      </c>
      <c r="IH63" s="123">
        <f t="shared" si="165"/>
        <v>1</v>
      </c>
      <c r="II63" s="123">
        <f t="shared" si="165"/>
        <v>0</v>
      </c>
      <c r="IJ63" s="123"/>
      <c r="IK63" s="123">
        <f t="shared" si="165"/>
        <v>0</v>
      </c>
      <c r="IL63" s="123">
        <f t="shared" si="165"/>
        <v>0</v>
      </c>
      <c r="IM63" s="123">
        <f t="shared" si="165"/>
        <v>0</v>
      </c>
      <c r="IN63" s="123">
        <f>COUNTIF(IN4:IN50,"ch wew HEMATO*")</f>
        <v>0</v>
      </c>
      <c r="IO63" s="123">
        <f t="shared" si="165"/>
        <v>1</v>
      </c>
      <c r="IP63" s="123">
        <f>COUNTIF(IP4:IP50,"ch wew HEMATO*")</f>
        <v>0</v>
      </c>
      <c r="IQ63" s="123">
        <f t="shared" si="165"/>
        <v>0</v>
      </c>
      <c r="IR63" s="123">
        <f t="shared" si="165"/>
        <v>1</v>
      </c>
      <c r="IS63" s="123">
        <f>COUNTIF(IS4:IS50,"ch wew HEMATO*")</f>
        <v>0</v>
      </c>
      <c r="IT63" s="123">
        <f t="shared" si="165"/>
        <v>0</v>
      </c>
      <c r="IU63" s="123"/>
      <c r="IV63" s="123">
        <f t="shared" ref="IV63:JD63" si="166">COUNTIF(IV4:IV50,"ch wew HEMATO*")</f>
        <v>1</v>
      </c>
      <c r="IW63" s="123">
        <f t="shared" si="166"/>
        <v>0</v>
      </c>
      <c r="IX63" s="123">
        <f t="shared" si="166"/>
        <v>0</v>
      </c>
      <c r="IY63" s="123">
        <f t="shared" si="166"/>
        <v>1</v>
      </c>
      <c r="IZ63" s="123">
        <f t="shared" si="166"/>
        <v>0</v>
      </c>
      <c r="JA63" s="123">
        <f t="shared" si="166"/>
        <v>0</v>
      </c>
      <c r="JB63" s="123">
        <f t="shared" si="166"/>
        <v>1</v>
      </c>
      <c r="JC63" s="123">
        <f t="shared" si="166"/>
        <v>0</v>
      </c>
      <c r="JD63" s="123">
        <f t="shared" si="166"/>
        <v>0</v>
      </c>
    </row>
    <row r="64" spans="1:264" s="21" customFormat="1" ht="23.25" customHeight="1">
      <c r="A64" s="23"/>
      <c r="B64" s="28"/>
      <c r="C64" s="23"/>
      <c r="D64" s="23"/>
      <c r="E64" s="24"/>
      <c r="F64" s="23"/>
      <c r="G64" s="23"/>
      <c r="H64" s="23"/>
      <c r="I64" s="23"/>
      <c r="J64" s="23"/>
      <c r="K64" s="23"/>
      <c r="L64" s="25"/>
      <c r="M64" s="23"/>
      <c r="N64" s="23"/>
      <c r="O64" s="25"/>
      <c r="P64" s="23"/>
      <c r="Q64" s="28"/>
      <c r="R64" s="28"/>
      <c r="S64" s="29"/>
      <c r="T64" s="28"/>
      <c r="U64" s="28"/>
      <c r="V64" s="108"/>
      <c r="W64" s="47"/>
      <c r="X64" s="48" t="s">
        <v>28</v>
      </c>
      <c r="Z64" s="123">
        <f>COUNTIF(Z4:Z50,"ch wew  Kardio MSWiA*")</f>
        <v>0</v>
      </c>
      <c r="AA64" s="123">
        <f>COUNTIF(AA4:AA49,"ch wew  Kardio MSWiA*")</f>
        <v>0</v>
      </c>
      <c r="AB64" s="123">
        <f t="shared" ref="AB64:AL64" si="167">COUNTIF(AB4:AB50,"ch wew  Kardio MSWiA*")</f>
        <v>0</v>
      </c>
      <c r="AC64" s="123">
        <f t="shared" si="167"/>
        <v>0</v>
      </c>
      <c r="AD64" s="123">
        <f t="shared" si="167"/>
        <v>0</v>
      </c>
      <c r="AE64" s="123">
        <f t="shared" si="167"/>
        <v>0</v>
      </c>
      <c r="AF64" s="123">
        <f>COUNTIF(AF4:AF50,"ch wew  Kardio MSWiA*")</f>
        <v>0</v>
      </c>
      <c r="AG64" s="123">
        <f t="shared" si="167"/>
        <v>0</v>
      </c>
      <c r="AH64" s="123">
        <f t="shared" si="167"/>
        <v>0</v>
      </c>
      <c r="AI64" s="123">
        <f t="shared" si="167"/>
        <v>0</v>
      </c>
      <c r="AJ64" s="123">
        <f t="shared" si="167"/>
        <v>0</v>
      </c>
      <c r="AK64" s="123">
        <f t="shared" si="167"/>
        <v>0</v>
      </c>
      <c r="AL64" s="123">
        <f t="shared" si="167"/>
        <v>0</v>
      </c>
      <c r="AM64" s="123">
        <f>COUNTIF(AM4:AM49,"ch wew  Kardio MSWiA*")</f>
        <v>0</v>
      </c>
      <c r="AN64" s="123"/>
      <c r="AO64" s="123">
        <f t="shared" ref="AO64:BC64" si="168">COUNTIF(AO4:AO50,"ch wew  Kardio MSWiA*")</f>
        <v>0</v>
      </c>
      <c r="AP64" s="123">
        <f t="shared" si="168"/>
        <v>0</v>
      </c>
      <c r="AQ64" s="123">
        <f t="shared" si="168"/>
        <v>0</v>
      </c>
      <c r="AR64" s="123">
        <f t="shared" si="168"/>
        <v>0</v>
      </c>
      <c r="AS64" s="123">
        <f t="shared" si="168"/>
        <v>0</v>
      </c>
      <c r="AT64" s="123">
        <f t="shared" si="168"/>
        <v>0</v>
      </c>
      <c r="AU64" s="123">
        <f t="shared" si="168"/>
        <v>0</v>
      </c>
      <c r="AV64" s="123">
        <f t="shared" si="168"/>
        <v>0</v>
      </c>
      <c r="AW64" s="123">
        <f t="shared" si="168"/>
        <v>0</v>
      </c>
      <c r="AX64" s="123">
        <f>COUNTIF(AX4:AX50,"ch wew  Kardio MSWiA*")</f>
        <v>0</v>
      </c>
      <c r="AY64" s="123">
        <f t="shared" si="168"/>
        <v>0</v>
      </c>
      <c r="AZ64" s="123">
        <f t="shared" si="168"/>
        <v>0</v>
      </c>
      <c r="BA64" s="123">
        <f t="shared" si="168"/>
        <v>0</v>
      </c>
      <c r="BB64" s="123">
        <f t="shared" si="168"/>
        <v>0</v>
      </c>
      <c r="BC64" s="123">
        <f t="shared" si="168"/>
        <v>0</v>
      </c>
      <c r="BD64" s="123"/>
      <c r="BE64" s="123">
        <f t="shared" ref="BE64:BN64" si="169">COUNTIF(BE4:BE50,"ch wew  Kardio MSWiA*")</f>
        <v>0</v>
      </c>
      <c r="BF64" s="123">
        <f t="shared" si="169"/>
        <v>0</v>
      </c>
      <c r="BG64" s="123">
        <f t="shared" si="169"/>
        <v>0</v>
      </c>
      <c r="BH64" s="123">
        <f t="shared" si="169"/>
        <v>0</v>
      </c>
      <c r="BI64" s="123">
        <f t="shared" si="169"/>
        <v>0</v>
      </c>
      <c r="BJ64" s="123">
        <f t="shared" si="169"/>
        <v>0</v>
      </c>
      <c r="BK64" s="123">
        <f t="shared" si="169"/>
        <v>0</v>
      </c>
      <c r="BL64" s="123">
        <f t="shared" si="169"/>
        <v>0</v>
      </c>
      <c r="BM64" s="123">
        <f t="shared" si="169"/>
        <v>0</v>
      </c>
      <c r="BN64" s="123">
        <f t="shared" si="169"/>
        <v>0</v>
      </c>
      <c r="BO64" s="123">
        <f>COUNTIF(BO4:BO49,"ch wew  Kardio MSWiA*")</f>
        <v>0</v>
      </c>
      <c r="BP64" s="123">
        <f>COUNTIF(BP4:BP50,"ch wew  Kardio MSWiA*")</f>
        <v>0</v>
      </c>
      <c r="BQ64" s="123">
        <f>COUNTIF(BQ4:BQ50,"ch wew  Kardio MSWiA*")</f>
        <v>0</v>
      </c>
      <c r="BR64" s="123">
        <f>COUNTIF(BR4:BR50,"ch wew  Kardio MSWiA*")</f>
        <v>0</v>
      </c>
      <c r="BS64" s="123">
        <f>COUNTIF(BS4:BS50,"ch wew  Kardio MSWiA*")</f>
        <v>0</v>
      </c>
      <c r="BT64" s="123"/>
      <c r="BU64" s="123">
        <f>COUNTIF(BU4:BU50,"ch wew  Kardio MSWiA*")</f>
        <v>0</v>
      </c>
      <c r="BV64" s="123">
        <f>COUNTIF(BV4:BV50,"ch wew  Kardio MSWiA*")</f>
        <v>0</v>
      </c>
      <c r="BW64" s="123">
        <f>COUNTIF(BW4:BW50,"ch wew  Kardio MSWiA*")</f>
        <v>0</v>
      </c>
      <c r="BX64" s="123"/>
      <c r="BY64" s="123">
        <f>COUNTIF(BY4:BY50,"ch wew  Kardio MSWiA*")</f>
        <v>0</v>
      </c>
      <c r="BZ64" s="123">
        <f>COUNTIF(BZ4:BZ50,"ch wew  Kardio MSWiA*")</f>
        <v>0</v>
      </c>
      <c r="CA64" s="123">
        <f>COUNTIF(CA4:CA50,"ch wew  Kardio MSWiA*")</f>
        <v>0</v>
      </c>
      <c r="CB64" s="123">
        <f>COUNTIF(CB14:CB50,"ch wew  Kardio MSWiA*")</f>
        <v>0</v>
      </c>
      <c r="CC64" s="123">
        <f>COUNTIF(CC4:CC50,"ch wew  Kardio MSWiA*")</f>
        <v>0</v>
      </c>
      <c r="CD64" s="123">
        <f>COUNTIF(CD4:CD50,"ch wew  Kardio MSWiA*")</f>
        <v>0</v>
      </c>
      <c r="CE64" s="123">
        <f>COUNTIF(CE4:CE50,"ch wew  Kardio MSWiA*")</f>
        <v>0</v>
      </c>
      <c r="CF64" s="123">
        <f>COUNTIF(CF5:CF50,"ch wew  Kardio MSWiA*")</f>
        <v>0</v>
      </c>
      <c r="CG64" s="123">
        <f>COUNTIF(CG4:CG50,"ch wew  Kardio MSWiA*")</f>
        <v>0</v>
      </c>
      <c r="CH64" s="123">
        <f>COUNTIF(CH4:CH50,"ch wew  Kardio MSWiA*")</f>
        <v>0</v>
      </c>
      <c r="CI64" s="123">
        <f>COUNTIF(CI4:CI50,"ch wew  Kardio MSWiA*")</f>
        <v>0</v>
      </c>
      <c r="CJ64" s="123">
        <f>COUNTIF(CJ4:CJ50,"ch wew  Kardio MSWiA*")</f>
        <v>0</v>
      </c>
      <c r="CK64" s="123"/>
      <c r="CL64" s="123">
        <f>COUNTIF(CL4:CL50,"ch wew  Kardio MSWiA*")</f>
        <v>0</v>
      </c>
      <c r="CM64" s="123">
        <f>COUNTIF(CM4:CM50,"ch wew  Kardio MSWiA*")</f>
        <v>0</v>
      </c>
      <c r="CN64" s="123">
        <f>COUNTIF(CN4:CN50,"ch wew  Kardio MSWiA*")</f>
        <v>0</v>
      </c>
      <c r="CO64" s="123"/>
      <c r="CP64" s="123">
        <f t="shared" ref="CP64:CY64" si="170">COUNTIF(CP4:CP50,"ch wew  Kardio MSWiA*")</f>
        <v>0</v>
      </c>
      <c r="CQ64" s="123">
        <f t="shared" si="170"/>
        <v>1</v>
      </c>
      <c r="CR64" s="123">
        <f t="shared" si="170"/>
        <v>0</v>
      </c>
      <c r="CS64" s="123">
        <f t="shared" si="170"/>
        <v>0</v>
      </c>
      <c r="CT64" s="123">
        <f t="shared" si="170"/>
        <v>1</v>
      </c>
      <c r="CU64" s="123">
        <f t="shared" si="170"/>
        <v>0</v>
      </c>
      <c r="CV64" s="123">
        <f t="shared" si="170"/>
        <v>0</v>
      </c>
      <c r="CW64" s="123">
        <f t="shared" si="170"/>
        <v>0</v>
      </c>
      <c r="CX64" s="123">
        <f t="shared" si="170"/>
        <v>1</v>
      </c>
      <c r="CY64" s="123">
        <f t="shared" si="170"/>
        <v>0</v>
      </c>
      <c r="CZ64" s="123"/>
      <c r="DA64" s="123">
        <f t="shared" ref="DA64:DO64" si="171">COUNTIF(DA4:DA50,"ch wew  Kardio MSWiA*")</f>
        <v>0</v>
      </c>
      <c r="DB64" s="123">
        <f t="shared" si="171"/>
        <v>1</v>
      </c>
      <c r="DC64" s="123">
        <f t="shared" si="171"/>
        <v>0</v>
      </c>
      <c r="DD64" s="123">
        <f t="shared" si="171"/>
        <v>0</v>
      </c>
      <c r="DE64" s="123">
        <f t="shared" si="171"/>
        <v>1</v>
      </c>
      <c r="DF64" s="123">
        <f t="shared" si="171"/>
        <v>0</v>
      </c>
      <c r="DG64" s="123">
        <f t="shared" si="171"/>
        <v>0</v>
      </c>
      <c r="DH64" s="123">
        <f t="shared" si="171"/>
        <v>1</v>
      </c>
      <c r="DI64" s="123">
        <f>COUNTIF(DI4:DI50,"ch wew  Kardio MSWiA*")</f>
        <v>0</v>
      </c>
      <c r="DJ64" s="123">
        <f t="shared" si="171"/>
        <v>0</v>
      </c>
      <c r="DK64" s="123">
        <f t="shared" si="171"/>
        <v>1</v>
      </c>
      <c r="DL64" s="123">
        <f t="shared" si="171"/>
        <v>0</v>
      </c>
      <c r="DM64" s="123">
        <f t="shared" si="171"/>
        <v>0</v>
      </c>
      <c r="DN64" s="123">
        <f t="shared" si="171"/>
        <v>0</v>
      </c>
      <c r="DO64" s="123">
        <f t="shared" si="171"/>
        <v>1</v>
      </c>
      <c r="DP64" s="123">
        <f>COUNTIF(DP4:DP48,"ch wew  Kardio MSWiA*")</f>
        <v>0</v>
      </c>
      <c r="DQ64" s="123">
        <f t="shared" ref="DQ64:EB64" si="172">COUNTIF(DQ4:DQ50,"ch wew  Kardio MSWiA*")</f>
        <v>0</v>
      </c>
      <c r="DR64" s="123">
        <f t="shared" si="172"/>
        <v>1</v>
      </c>
      <c r="DS64" s="123">
        <f t="shared" si="172"/>
        <v>0</v>
      </c>
      <c r="DT64" s="123">
        <f t="shared" si="172"/>
        <v>0</v>
      </c>
      <c r="DU64" s="123">
        <f t="shared" si="172"/>
        <v>0</v>
      </c>
      <c r="DV64" s="123">
        <f t="shared" si="172"/>
        <v>0</v>
      </c>
      <c r="DW64" s="123">
        <f t="shared" si="172"/>
        <v>0</v>
      </c>
      <c r="DX64" s="123">
        <f t="shared" si="172"/>
        <v>0</v>
      </c>
      <c r="DY64" s="123">
        <f t="shared" si="172"/>
        <v>0</v>
      </c>
      <c r="DZ64" s="123">
        <f t="shared" si="172"/>
        <v>0</v>
      </c>
      <c r="EA64" s="123">
        <f t="shared" si="172"/>
        <v>0</v>
      </c>
      <c r="EB64" s="123">
        <f t="shared" si="172"/>
        <v>0</v>
      </c>
      <c r="EC64" s="123"/>
      <c r="ED64" s="123">
        <f t="shared" ref="ED64:ES64" si="173">COUNTIF(ED4:ED50,"ch wew  Kardio MSWiA*")</f>
        <v>0</v>
      </c>
      <c r="EE64" s="123">
        <f t="shared" si="173"/>
        <v>0</v>
      </c>
      <c r="EF64" s="123">
        <f t="shared" si="173"/>
        <v>0</v>
      </c>
      <c r="EG64" s="123">
        <f t="shared" si="173"/>
        <v>0</v>
      </c>
      <c r="EH64" s="123">
        <f t="shared" si="173"/>
        <v>0</v>
      </c>
      <c r="EI64" s="123">
        <f t="shared" si="173"/>
        <v>0</v>
      </c>
      <c r="EJ64" s="123">
        <f t="shared" si="173"/>
        <v>0</v>
      </c>
      <c r="EK64" s="123">
        <f t="shared" si="173"/>
        <v>0</v>
      </c>
      <c r="EL64" s="123">
        <f t="shared" si="173"/>
        <v>0</v>
      </c>
      <c r="EM64" s="123">
        <f t="shared" si="173"/>
        <v>0</v>
      </c>
      <c r="EN64" s="123"/>
      <c r="EO64" s="123">
        <f t="shared" si="173"/>
        <v>0</v>
      </c>
      <c r="EP64" s="123">
        <f t="shared" si="173"/>
        <v>0</v>
      </c>
      <c r="EQ64" s="123">
        <f t="shared" si="173"/>
        <v>0</v>
      </c>
      <c r="ER64" s="123">
        <f t="shared" si="173"/>
        <v>0</v>
      </c>
      <c r="ES64" s="123">
        <f t="shared" si="173"/>
        <v>0</v>
      </c>
      <c r="ET64" s="123"/>
      <c r="EU64" s="123">
        <f t="shared" ref="EU64:FI64" si="174">COUNTIF(EU4:EU50,"ch wew  Kardio MSWiA*")</f>
        <v>0</v>
      </c>
      <c r="EV64" s="123">
        <f t="shared" si="174"/>
        <v>0</v>
      </c>
      <c r="EW64" s="123">
        <f t="shared" si="174"/>
        <v>0</v>
      </c>
      <c r="EX64" s="123">
        <f t="shared" si="174"/>
        <v>0</v>
      </c>
      <c r="EY64" s="123">
        <f t="shared" si="174"/>
        <v>0</v>
      </c>
      <c r="EZ64" s="123">
        <f t="shared" si="174"/>
        <v>0</v>
      </c>
      <c r="FA64" s="123">
        <f t="shared" si="174"/>
        <v>0</v>
      </c>
      <c r="FB64" s="123"/>
      <c r="FC64" s="123">
        <f t="shared" si="174"/>
        <v>0</v>
      </c>
      <c r="FD64" s="123">
        <f t="shared" si="174"/>
        <v>0</v>
      </c>
      <c r="FE64" s="123">
        <f t="shared" si="174"/>
        <v>0</v>
      </c>
      <c r="FF64" s="123">
        <f t="shared" si="174"/>
        <v>0</v>
      </c>
      <c r="FG64" s="123">
        <f t="shared" si="174"/>
        <v>0</v>
      </c>
      <c r="FH64" s="123">
        <f>COUNTIF(FH4:FH50,"ch wew  Kardio MSWiA*")</f>
        <v>0</v>
      </c>
      <c r="FI64" s="123">
        <f t="shared" si="174"/>
        <v>0</v>
      </c>
      <c r="FJ64" s="123">
        <f>COUNTIF(FJ4:FJ50,"ch wew  Kardio MSWiA*")</f>
        <v>0</v>
      </c>
      <c r="FK64" s="123">
        <f>COUNTIF(FK4:FK50,"ch wew  Kardio MSWiA*")</f>
        <v>0</v>
      </c>
      <c r="FL64" s="123"/>
      <c r="FM64" s="123">
        <f>COUNTIF(FM4:FM50,"ch wew  Kardio MSWiA*")</f>
        <v>0</v>
      </c>
      <c r="FN64" s="123">
        <f>COUNTIF(FN4:FN50,"ch wew  Kardio MSWiA*")</f>
        <v>0</v>
      </c>
      <c r="FO64" s="123"/>
      <c r="FP64" s="123">
        <f t="shared" ref="FP64:FT64" si="175">COUNTIF(FP4:FP50,"ch wew  Kardio MSWiA*")</f>
        <v>0</v>
      </c>
      <c r="FQ64" s="123">
        <f t="shared" si="175"/>
        <v>0</v>
      </c>
      <c r="FR64" s="123">
        <f t="shared" si="175"/>
        <v>0</v>
      </c>
      <c r="FS64" s="123">
        <f t="shared" si="175"/>
        <v>0</v>
      </c>
      <c r="FT64" s="123">
        <f t="shared" si="175"/>
        <v>0</v>
      </c>
      <c r="FU64" s="123">
        <f>COUNTIF(FU4:FU50,"ch wew  Kardio MSWiA*")</f>
        <v>0</v>
      </c>
      <c r="FV64" s="123"/>
      <c r="FW64" s="123">
        <f>COUNTIF(FW4:FW50,"ch wew  Kardio MSWiA*")</f>
        <v>0</v>
      </c>
      <c r="FX64" s="123"/>
      <c r="FY64" s="123">
        <f>COUNTIF(FY4:FY50,"ch wew  Kardio MSWiA*")</f>
        <v>0</v>
      </c>
      <c r="FZ64" s="123">
        <f>COUNTIF(FZ4:FZ50,"ch wew  Kardio MSWiA*")</f>
        <v>0</v>
      </c>
      <c r="GA64" s="123">
        <f>COUNTIF(GA4:GA50,"ch wew  Kardio MSWiA*")</f>
        <v>0</v>
      </c>
      <c r="GB64" s="123">
        <f>COUNTIF(GB4:GB50,"ch wew  Kardio MSWiA*")</f>
        <v>0</v>
      </c>
      <c r="GC64" s="123">
        <f>COUNTIF(GC4:GC50,"ch wew  Kardio MSWiA*")</f>
        <v>0</v>
      </c>
      <c r="GD64" s="123"/>
      <c r="GE64" s="123">
        <f>COUNTIF(GE4:GE50,"ch wew  Kardio MSWiA*")</f>
        <v>0</v>
      </c>
      <c r="GF64" s="123">
        <f>COUNTIF(GF4:GF50,"ch wew  Kardio MSWiA*")</f>
        <v>0</v>
      </c>
      <c r="GG64" s="123">
        <f>COUNTIF(GG4:GG50,"ch wew  Kardio MSWiA*")</f>
        <v>0</v>
      </c>
      <c r="GH64" s="123">
        <f>COUNTIF(GH4:GH50,"ch wew  Kardio MSWiA*")</f>
        <v>0</v>
      </c>
      <c r="GI64" s="123"/>
      <c r="GJ64" s="123">
        <f t="shared" ref="GJ64:GO64" si="176">COUNTIF(GJ4:GJ50,"ch wew  Kardio MSWiA*")</f>
        <v>0</v>
      </c>
      <c r="GK64" s="123">
        <f t="shared" si="176"/>
        <v>0</v>
      </c>
      <c r="GL64" s="123">
        <f t="shared" si="176"/>
        <v>0</v>
      </c>
      <c r="GM64" s="123">
        <f t="shared" si="176"/>
        <v>0</v>
      </c>
      <c r="GN64" s="123">
        <f t="shared" si="176"/>
        <v>0</v>
      </c>
      <c r="GO64" s="123">
        <f t="shared" si="176"/>
        <v>0</v>
      </c>
      <c r="GP64" s="123"/>
      <c r="GQ64" s="123">
        <f t="shared" ref="GQ64:GV64" si="177">COUNTIF(GQ4:GQ50,"ch wew  Kardio MSWiA*")</f>
        <v>1</v>
      </c>
      <c r="GR64" s="123">
        <f t="shared" si="177"/>
        <v>0</v>
      </c>
      <c r="GS64" s="123">
        <f t="shared" si="177"/>
        <v>0</v>
      </c>
      <c r="GT64" s="123">
        <f t="shared" si="177"/>
        <v>1</v>
      </c>
      <c r="GU64" s="123">
        <f t="shared" si="177"/>
        <v>0</v>
      </c>
      <c r="GV64" s="123">
        <f t="shared" si="177"/>
        <v>0</v>
      </c>
      <c r="GW64" s="123"/>
      <c r="GX64" s="123">
        <f t="shared" ref="GX64:HE64" si="178">COUNTIF(GX4:GX50,"ch wew  Kardio MSWiA*")</f>
        <v>1</v>
      </c>
      <c r="GY64" s="123">
        <f t="shared" si="178"/>
        <v>0</v>
      </c>
      <c r="GZ64" s="123">
        <f t="shared" si="178"/>
        <v>0</v>
      </c>
      <c r="HA64" s="123">
        <f t="shared" si="178"/>
        <v>1</v>
      </c>
      <c r="HB64" s="123">
        <f t="shared" si="178"/>
        <v>0</v>
      </c>
      <c r="HC64" s="123">
        <f t="shared" si="178"/>
        <v>0</v>
      </c>
      <c r="HD64" s="123">
        <f t="shared" si="178"/>
        <v>1</v>
      </c>
      <c r="HE64" s="123">
        <f t="shared" si="178"/>
        <v>0</v>
      </c>
      <c r="HF64" s="123"/>
      <c r="HG64" s="123">
        <f t="shared" ref="HG64:HP64" si="179">COUNTIF(HG4:HG50,"ch wew  Kardio MSWiA*")</f>
        <v>0</v>
      </c>
      <c r="HH64" s="123">
        <f t="shared" si="179"/>
        <v>1</v>
      </c>
      <c r="HI64" s="123">
        <f t="shared" si="179"/>
        <v>0</v>
      </c>
      <c r="HJ64" s="123">
        <f t="shared" si="179"/>
        <v>0</v>
      </c>
      <c r="HK64" s="123">
        <f t="shared" si="179"/>
        <v>1</v>
      </c>
      <c r="HL64" s="123">
        <f t="shared" si="179"/>
        <v>0</v>
      </c>
      <c r="HM64" s="123">
        <f t="shared" si="179"/>
        <v>0</v>
      </c>
      <c r="HN64" s="123"/>
      <c r="HO64" s="123">
        <f t="shared" si="179"/>
        <v>1</v>
      </c>
      <c r="HP64" s="123">
        <f t="shared" si="179"/>
        <v>0</v>
      </c>
      <c r="HQ64" s="123">
        <f>COUNTIF(HQ14:HQ50,"ch wew  Kardio MSWiA*")</f>
        <v>0</v>
      </c>
      <c r="HR64" s="123">
        <f t="shared" ref="HR64:IT64" si="180">COUNTIF(HR4:HR50,"ch wew  Kardio MSWiA*")</f>
        <v>1</v>
      </c>
      <c r="HS64" s="123">
        <f t="shared" si="180"/>
        <v>0</v>
      </c>
      <c r="HT64" s="123">
        <f t="shared" si="180"/>
        <v>0</v>
      </c>
      <c r="HU64" s="123">
        <f t="shared" si="180"/>
        <v>0</v>
      </c>
      <c r="HV64" s="123">
        <f t="shared" si="180"/>
        <v>0</v>
      </c>
      <c r="HW64" s="123">
        <f t="shared" si="180"/>
        <v>0</v>
      </c>
      <c r="HX64" s="123">
        <f t="shared" si="180"/>
        <v>0</v>
      </c>
      <c r="HY64" s="123">
        <f t="shared" si="180"/>
        <v>0</v>
      </c>
      <c r="HZ64" s="123">
        <f t="shared" si="180"/>
        <v>0</v>
      </c>
      <c r="IA64" s="123">
        <f t="shared" si="180"/>
        <v>0</v>
      </c>
      <c r="IB64" s="123">
        <f t="shared" si="180"/>
        <v>0</v>
      </c>
      <c r="IC64" s="123"/>
      <c r="ID64" s="123">
        <f t="shared" si="180"/>
        <v>0</v>
      </c>
      <c r="IE64" s="123">
        <f t="shared" si="180"/>
        <v>0</v>
      </c>
      <c r="IF64" s="123">
        <f t="shared" si="180"/>
        <v>0</v>
      </c>
      <c r="IG64" s="123">
        <f t="shared" si="180"/>
        <v>0</v>
      </c>
      <c r="IH64" s="123">
        <f t="shared" si="180"/>
        <v>0</v>
      </c>
      <c r="II64" s="123">
        <f t="shared" si="180"/>
        <v>0</v>
      </c>
      <c r="IJ64" s="123"/>
      <c r="IK64" s="123">
        <f t="shared" si="180"/>
        <v>0</v>
      </c>
      <c r="IL64" s="123">
        <f t="shared" si="180"/>
        <v>0</v>
      </c>
      <c r="IM64" s="123">
        <f t="shared" si="180"/>
        <v>0</v>
      </c>
      <c r="IN64" s="123">
        <f>COUNTIF(IN4:IN50,"ch wew  Kardio MSWiA*")</f>
        <v>0</v>
      </c>
      <c r="IO64" s="123">
        <f t="shared" si="180"/>
        <v>0</v>
      </c>
      <c r="IP64" s="123">
        <f>COUNTIF(IP4:IP50,"ch wew  Kardio MSWiA*")</f>
        <v>0</v>
      </c>
      <c r="IQ64" s="123">
        <f t="shared" si="180"/>
        <v>0</v>
      </c>
      <c r="IR64" s="123">
        <f t="shared" si="180"/>
        <v>0</v>
      </c>
      <c r="IS64" s="123">
        <f>COUNTIF(IS4:IS50,"ch wew  Kardio MSWiA*")</f>
        <v>0</v>
      </c>
      <c r="IT64" s="123">
        <f t="shared" si="180"/>
        <v>0</v>
      </c>
      <c r="IU64" s="123"/>
      <c r="IV64" s="123">
        <f t="shared" ref="IV64:JD64" si="181">COUNTIF(IV4:IV50,"ch wew  Kardio MSWiA*")</f>
        <v>0</v>
      </c>
      <c r="IW64" s="123">
        <f t="shared" si="181"/>
        <v>0</v>
      </c>
      <c r="IX64" s="123">
        <f t="shared" si="181"/>
        <v>0</v>
      </c>
      <c r="IY64" s="123">
        <f t="shared" si="181"/>
        <v>0</v>
      </c>
      <c r="IZ64" s="123">
        <f t="shared" si="181"/>
        <v>0</v>
      </c>
      <c r="JA64" s="123">
        <f t="shared" si="181"/>
        <v>0</v>
      </c>
      <c r="JB64" s="123">
        <f t="shared" si="181"/>
        <v>0</v>
      </c>
      <c r="JC64" s="123">
        <f t="shared" si="181"/>
        <v>0</v>
      </c>
      <c r="JD64" s="123">
        <f t="shared" si="181"/>
        <v>0</v>
      </c>
    </row>
    <row r="65" spans="1:264" s="21" customFormat="1" ht="23.25" customHeight="1">
      <c r="A65" s="23"/>
      <c r="B65" s="28"/>
      <c r="C65" s="23"/>
      <c r="D65" s="23"/>
      <c r="E65" s="24"/>
      <c r="F65" s="23"/>
      <c r="G65" s="23"/>
      <c r="H65" s="23"/>
      <c r="I65" s="23"/>
      <c r="J65" s="23"/>
      <c r="K65" s="23"/>
      <c r="L65" s="25"/>
      <c r="M65" s="23"/>
      <c r="N65" s="23"/>
      <c r="O65" s="25"/>
      <c r="P65" s="23"/>
      <c r="Q65" s="28"/>
      <c r="R65" s="28"/>
      <c r="S65" s="29"/>
      <c r="T65" s="28"/>
      <c r="U65" s="28"/>
      <c r="V65" s="108"/>
      <c r="W65" s="47"/>
      <c r="X65" s="48" t="s">
        <v>29</v>
      </c>
      <c r="Z65" s="123">
        <f>COUNTIF(Z4:Z50,"ch wew MSWiA*")</f>
        <v>1</v>
      </c>
      <c r="AA65" s="123">
        <f>COUNTIF(AA4:AA49,"ch wew MSWiA*")</f>
        <v>0</v>
      </c>
      <c r="AB65" s="123">
        <f t="shared" ref="AB65:AL65" si="182">COUNTIF(AB4:AB50,"ch wew MSWiA*")</f>
        <v>0</v>
      </c>
      <c r="AC65" s="123">
        <f t="shared" si="182"/>
        <v>1</v>
      </c>
      <c r="AD65" s="123">
        <f t="shared" si="182"/>
        <v>0</v>
      </c>
      <c r="AE65" s="123">
        <f t="shared" si="182"/>
        <v>0</v>
      </c>
      <c r="AF65" s="123">
        <f>COUNTIF(AF4:AF50,"ch wew MSWiA*")</f>
        <v>1</v>
      </c>
      <c r="AG65" s="123">
        <f t="shared" si="182"/>
        <v>0</v>
      </c>
      <c r="AH65" s="123">
        <f t="shared" si="182"/>
        <v>0</v>
      </c>
      <c r="AI65" s="123">
        <f t="shared" si="182"/>
        <v>1</v>
      </c>
      <c r="AJ65" s="123">
        <f t="shared" si="182"/>
        <v>0</v>
      </c>
      <c r="AK65" s="123">
        <f t="shared" si="182"/>
        <v>0</v>
      </c>
      <c r="AL65" s="123">
        <f t="shared" si="182"/>
        <v>1</v>
      </c>
      <c r="AM65" s="123">
        <f>COUNTIF(AM4:AM49,"ch wew MSWiA*")</f>
        <v>0</v>
      </c>
      <c r="AN65" s="123"/>
      <c r="AO65" s="123">
        <f t="shared" ref="AO65:BC65" si="183">COUNTIF(AO4:AO50,"ch wew MSWiA*")</f>
        <v>0</v>
      </c>
      <c r="AP65" s="123">
        <f t="shared" si="183"/>
        <v>1</v>
      </c>
      <c r="AQ65" s="123">
        <f t="shared" si="183"/>
        <v>0</v>
      </c>
      <c r="AR65" s="123">
        <f t="shared" si="183"/>
        <v>0</v>
      </c>
      <c r="AS65" s="123">
        <f t="shared" si="183"/>
        <v>1</v>
      </c>
      <c r="AT65" s="123">
        <f t="shared" si="183"/>
        <v>0</v>
      </c>
      <c r="AU65" s="123">
        <f t="shared" si="183"/>
        <v>0</v>
      </c>
      <c r="AV65" s="123">
        <f t="shared" si="183"/>
        <v>1</v>
      </c>
      <c r="AW65" s="123">
        <f t="shared" si="183"/>
        <v>0</v>
      </c>
      <c r="AX65" s="123">
        <f>COUNTIF(AX4:AX50,"ch wew MSWiA*")</f>
        <v>0</v>
      </c>
      <c r="AY65" s="123">
        <f t="shared" si="183"/>
        <v>1</v>
      </c>
      <c r="AZ65" s="123">
        <f t="shared" si="183"/>
        <v>0</v>
      </c>
      <c r="BA65" s="123">
        <f t="shared" si="183"/>
        <v>0</v>
      </c>
      <c r="BB65" s="123">
        <f t="shared" si="183"/>
        <v>1</v>
      </c>
      <c r="BC65" s="123">
        <f t="shared" si="183"/>
        <v>0</v>
      </c>
      <c r="BD65" s="123"/>
      <c r="BE65" s="123">
        <f t="shared" ref="BE65:BN65" si="184">COUNTIF(BE4:BE50,"ch wew MSWiA*")</f>
        <v>0</v>
      </c>
      <c r="BF65" s="123">
        <f t="shared" si="184"/>
        <v>1</v>
      </c>
      <c r="BG65" s="123">
        <f t="shared" si="184"/>
        <v>0</v>
      </c>
      <c r="BH65" s="123">
        <f t="shared" si="184"/>
        <v>0</v>
      </c>
      <c r="BI65" s="123">
        <f t="shared" si="184"/>
        <v>1</v>
      </c>
      <c r="BJ65" s="123">
        <f t="shared" si="184"/>
        <v>0</v>
      </c>
      <c r="BK65" s="123">
        <f t="shared" si="184"/>
        <v>0</v>
      </c>
      <c r="BL65" s="123">
        <f t="shared" si="184"/>
        <v>1</v>
      </c>
      <c r="BM65" s="123">
        <f t="shared" si="184"/>
        <v>0</v>
      </c>
      <c r="BN65" s="123">
        <f t="shared" si="184"/>
        <v>0</v>
      </c>
      <c r="BO65" s="123">
        <f>COUNTIF(BO4:BO49,"ch wew MSWiA*")</f>
        <v>1</v>
      </c>
      <c r="BP65" s="123">
        <f>COUNTIF(BP4:BP50,"ch wew MSWiA*")</f>
        <v>0</v>
      </c>
      <c r="BQ65" s="123">
        <f>COUNTIF(BQ4:BQ50,"ch wew MSWiA*")</f>
        <v>0</v>
      </c>
      <c r="BR65" s="123">
        <f>COUNTIF(BR4:BR50,"ch wew MSWiA*")</f>
        <v>0</v>
      </c>
      <c r="BS65" s="123">
        <f>COUNTIF(BS4:BS50,"ch wew MSWiA*")</f>
        <v>0</v>
      </c>
      <c r="BT65" s="123"/>
      <c r="BU65" s="123">
        <f>COUNTIF(BU4:BU50,"ch wew MSWiA*")</f>
        <v>0</v>
      </c>
      <c r="BV65" s="123">
        <f>COUNTIF(BV4:BV50,"ch wew MSWiA*")</f>
        <v>0</v>
      </c>
      <c r="BW65" s="123">
        <f>COUNTIF(BW4:BW50,"ch wew MSWiA*")</f>
        <v>0</v>
      </c>
      <c r="BX65" s="123"/>
      <c r="BY65" s="123">
        <f>COUNTIF(BY4:BY50,"ch wew MSWiA*")</f>
        <v>0</v>
      </c>
      <c r="BZ65" s="123">
        <f>COUNTIF(BZ4:BZ50,"ch wew MSWiA*")</f>
        <v>0</v>
      </c>
      <c r="CA65" s="123">
        <f>COUNTIF(CA4:CA50,"ch wew MSWiA*")</f>
        <v>0</v>
      </c>
      <c r="CB65" s="123">
        <f>COUNTIF(CB14:CB50,"ch wew MSWiA*")</f>
        <v>0</v>
      </c>
      <c r="CC65" s="123">
        <f>COUNTIF(CC4:CC50,"ch wew MSWiA*")</f>
        <v>0</v>
      </c>
      <c r="CD65" s="123">
        <f>COUNTIF(CD4:CD50,"ch wew MSWiA*")</f>
        <v>0</v>
      </c>
      <c r="CE65" s="123">
        <f>COUNTIF(CE4:CE50,"ch wew MSWiA*")</f>
        <v>0</v>
      </c>
      <c r="CF65" s="123">
        <f>COUNTIF(CF5:CF50,"ch wew MSWiA*")</f>
        <v>0</v>
      </c>
      <c r="CG65" s="123">
        <f>COUNTIF(CG4:CG50,"ch wew MSWiA*")</f>
        <v>0</v>
      </c>
      <c r="CH65" s="123">
        <f>COUNTIF(CH4:CH50,"ch wew MSWiA*")</f>
        <v>0</v>
      </c>
      <c r="CI65" s="123">
        <f>COUNTIF(CI4:CI50,"ch wew MSWiA*")</f>
        <v>0</v>
      </c>
      <c r="CJ65" s="123">
        <f>COUNTIF(CJ4:CJ50,"ch wew MSWiA*")</f>
        <v>0</v>
      </c>
      <c r="CK65" s="123"/>
      <c r="CL65" s="123">
        <f>COUNTIF(CL4:CL50,"ch wew MSWiA*")</f>
        <v>0</v>
      </c>
      <c r="CM65" s="123">
        <f>COUNTIF(CM4:CM50,"ch wew MSWiA*")</f>
        <v>0</v>
      </c>
      <c r="CN65" s="123">
        <f>COUNTIF(CN4:CN50,"ch wew MSWiA*")</f>
        <v>0</v>
      </c>
      <c r="CO65" s="123"/>
      <c r="CP65" s="123">
        <f t="shared" ref="CP65:CY65" si="185">COUNTIF(CP4:CP50,"ch wew MSWiA*")</f>
        <v>0</v>
      </c>
      <c r="CQ65" s="123">
        <f t="shared" si="185"/>
        <v>0</v>
      </c>
      <c r="CR65" s="123">
        <f t="shared" si="185"/>
        <v>0</v>
      </c>
      <c r="CS65" s="123">
        <f t="shared" si="185"/>
        <v>0</v>
      </c>
      <c r="CT65" s="123">
        <f t="shared" si="185"/>
        <v>0</v>
      </c>
      <c r="CU65" s="123">
        <f t="shared" si="185"/>
        <v>0</v>
      </c>
      <c r="CV65" s="123">
        <f t="shared" si="185"/>
        <v>0</v>
      </c>
      <c r="CW65" s="123">
        <f t="shared" si="185"/>
        <v>0</v>
      </c>
      <c r="CX65" s="123">
        <f t="shared" si="185"/>
        <v>1</v>
      </c>
      <c r="CY65" s="123">
        <f t="shared" si="185"/>
        <v>0</v>
      </c>
      <c r="CZ65" s="123"/>
      <c r="DA65" s="123">
        <f t="shared" ref="DA65:DO65" si="186">COUNTIF(DA4:DA50,"ch wew MSWiA*")</f>
        <v>0</v>
      </c>
      <c r="DB65" s="123">
        <f t="shared" si="186"/>
        <v>1</v>
      </c>
      <c r="DC65" s="123">
        <f t="shared" si="186"/>
        <v>0</v>
      </c>
      <c r="DD65" s="123">
        <f t="shared" si="186"/>
        <v>0</v>
      </c>
      <c r="DE65" s="123">
        <f t="shared" si="186"/>
        <v>1</v>
      </c>
      <c r="DF65" s="123">
        <f t="shared" si="186"/>
        <v>0</v>
      </c>
      <c r="DG65" s="123">
        <f t="shared" si="186"/>
        <v>0</v>
      </c>
      <c r="DH65" s="123">
        <f t="shared" si="186"/>
        <v>1</v>
      </c>
      <c r="DI65" s="123">
        <f>COUNTIF(DI4:DI50,"ch wew MSWiA*")</f>
        <v>0</v>
      </c>
      <c r="DJ65" s="123">
        <f t="shared" si="186"/>
        <v>0</v>
      </c>
      <c r="DK65" s="123">
        <f t="shared" si="186"/>
        <v>1</v>
      </c>
      <c r="DL65" s="123">
        <f t="shared" si="186"/>
        <v>0</v>
      </c>
      <c r="DM65" s="123">
        <f t="shared" si="186"/>
        <v>0</v>
      </c>
      <c r="DN65" s="123">
        <f t="shared" si="186"/>
        <v>0</v>
      </c>
      <c r="DO65" s="123">
        <f t="shared" si="186"/>
        <v>0</v>
      </c>
      <c r="DP65" s="123">
        <f>COUNTIF(DP4:DP48,"ch wew MSWiA*")</f>
        <v>0</v>
      </c>
      <c r="DQ65" s="123">
        <f t="shared" ref="DQ65:EB65" si="187">COUNTIF(DQ4:DQ50,"ch wew MSWiA*")</f>
        <v>0</v>
      </c>
      <c r="DR65" s="123">
        <f t="shared" si="187"/>
        <v>0</v>
      </c>
      <c r="DS65" s="123">
        <f t="shared" si="187"/>
        <v>0</v>
      </c>
      <c r="DT65" s="123">
        <f t="shared" si="187"/>
        <v>0</v>
      </c>
      <c r="DU65" s="123">
        <f t="shared" si="187"/>
        <v>0</v>
      </c>
      <c r="DV65" s="123">
        <f t="shared" si="187"/>
        <v>0</v>
      </c>
      <c r="DW65" s="123">
        <f t="shared" si="187"/>
        <v>0</v>
      </c>
      <c r="DX65" s="123">
        <f t="shared" si="187"/>
        <v>0</v>
      </c>
      <c r="DY65" s="123">
        <f t="shared" si="187"/>
        <v>0</v>
      </c>
      <c r="DZ65" s="123">
        <f t="shared" si="187"/>
        <v>0</v>
      </c>
      <c r="EA65" s="123">
        <f t="shared" si="187"/>
        <v>0</v>
      </c>
      <c r="EB65" s="123">
        <f t="shared" si="187"/>
        <v>0</v>
      </c>
      <c r="EC65" s="123"/>
      <c r="ED65" s="123">
        <f t="shared" ref="ED65:ES65" si="188">COUNTIF(ED4:ED50,"ch wew MSWiA*")</f>
        <v>0</v>
      </c>
      <c r="EE65" s="123">
        <f t="shared" si="188"/>
        <v>0</v>
      </c>
      <c r="EF65" s="123">
        <f t="shared" si="188"/>
        <v>0</v>
      </c>
      <c r="EG65" s="123">
        <f t="shared" si="188"/>
        <v>0</v>
      </c>
      <c r="EH65" s="123">
        <f t="shared" si="188"/>
        <v>0</v>
      </c>
      <c r="EI65" s="123">
        <f t="shared" si="188"/>
        <v>0</v>
      </c>
      <c r="EJ65" s="123">
        <f t="shared" si="188"/>
        <v>0</v>
      </c>
      <c r="EK65" s="123">
        <f t="shared" si="188"/>
        <v>0</v>
      </c>
      <c r="EL65" s="123">
        <f t="shared" si="188"/>
        <v>0</v>
      </c>
      <c r="EM65" s="123">
        <f t="shared" si="188"/>
        <v>0</v>
      </c>
      <c r="EN65" s="123"/>
      <c r="EO65" s="123">
        <f t="shared" si="188"/>
        <v>0</v>
      </c>
      <c r="EP65" s="123">
        <f t="shared" si="188"/>
        <v>0</v>
      </c>
      <c r="EQ65" s="123">
        <f t="shared" si="188"/>
        <v>0</v>
      </c>
      <c r="ER65" s="123">
        <f t="shared" si="188"/>
        <v>0</v>
      </c>
      <c r="ES65" s="123">
        <f t="shared" si="188"/>
        <v>0</v>
      </c>
      <c r="ET65" s="123"/>
      <c r="EU65" s="123">
        <f t="shared" ref="EU65:FG65" si="189">COUNTIF(EU4:EU50,"ch wew MSWiA*")</f>
        <v>0</v>
      </c>
      <c r="EV65" s="123">
        <f t="shared" si="189"/>
        <v>0</v>
      </c>
      <c r="EW65" s="123">
        <f t="shared" si="189"/>
        <v>0</v>
      </c>
      <c r="EX65" s="123">
        <f t="shared" si="189"/>
        <v>0</v>
      </c>
      <c r="EY65" s="123">
        <f t="shared" si="189"/>
        <v>0</v>
      </c>
      <c r="EZ65" s="123">
        <f t="shared" si="189"/>
        <v>0</v>
      </c>
      <c r="FA65" s="123">
        <f t="shared" si="189"/>
        <v>0</v>
      </c>
      <c r="FB65" s="123"/>
      <c r="FC65" s="123">
        <f t="shared" si="189"/>
        <v>0</v>
      </c>
      <c r="FD65" s="123">
        <f t="shared" si="189"/>
        <v>0</v>
      </c>
      <c r="FE65" s="123">
        <f t="shared" si="189"/>
        <v>0</v>
      </c>
      <c r="FF65" s="123">
        <f t="shared" si="189"/>
        <v>1</v>
      </c>
      <c r="FG65" s="123">
        <f t="shared" si="189"/>
        <v>0</v>
      </c>
      <c r="FH65" s="123">
        <f>COUNTIF(FH4:FH50,"ch wew MSWiA*")</f>
        <v>0</v>
      </c>
      <c r="FI65" s="123">
        <f>COUNTIF(FI4:FI50,"ch wew MSWiA*")</f>
        <v>1</v>
      </c>
      <c r="FJ65" s="123">
        <f>COUNTIF(FJ4:FJ50,"ch wew MSWiA*")</f>
        <v>0</v>
      </c>
      <c r="FK65" s="123">
        <f>COUNTIF(FK4:FK50,"ch wew MSWiA*")</f>
        <v>0</v>
      </c>
      <c r="FL65" s="123"/>
      <c r="FM65" s="123">
        <f>COUNTIF(FM4:FM50,"ch wew MSWiA*")</f>
        <v>1</v>
      </c>
      <c r="FN65" s="123">
        <f>COUNTIF(FN4:FN50,"ch wew MSWiA*")</f>
        <v>0</v>
      </c>
      <c r="FO65" s="123"/>
      <c r="FP65" s="123">
        <f t="shared" ref="FP65:FT65" si="190">COUNTIF(FP4:FP50,"ch wew MSWiA*")</f>
        <v>0</v>
      </c>
      <c r="FQ65" s="123">
        <f t="shared" si="190"/>
        <v>1</v>
      </c>
      <c r="FR65" s="123">
        <f t="shared" si="190"/>
        <v>0</v>
      </c>
      <c r="FS65" s="123">
        <f t="shared" si="190"/>
        <v>0</v>
      </c>
      <c r="FT65" s="123">
        <f t="shared" si="190"/>
        <v>1</v>
      </c>
      <c r="FU65" s="123">
        <f>COUNTIF(FU4:FU50,"ch wew MSWiA*")</f>
        <v>0</v>
      </c>
      <c r="FV65" s="123"/>
      <c r="FW65" s="123">
        <f>COUNTIF(FW4:FW50,"ch wew MSWiA*")</f>
        <v>0</v>
      </c>
      <c r="FX65" s="123"/>
      <c r="FY65" s="123">
        <f>COUNTIF(FY4:FY50,"ch wew MSWiA*")</f>
        <v>1</v>
      </c>
      <c r="FZ65" s="123">
        <f>COUNTIF(FZ4:FZ50,"ch wew MSWiA*")</f>
        <v>0</v>
      </c>
      <c r="GA65" s="123">
        <f>COUNTIF(GA4:GA50,"ch wew MSWiA*")</f>
        <v>0</v>
      </c>
      <c r="GB65" s="123">
        <f>COUNTIF(GB4:GB50,"ch wew MSWiA*")</f>
        <v>1</v>
      </c>
      <c r="GC65" s="123">
        <f>COUNTIF(GC4:GC50,"ch wew MSWiA*")</f>
        <v>0</v>
      </c>
      <c r="GD65" s="123"/>
      <c r="GE65" s="123">
        <f>COUNTIF(GE4:GE50,"ch wew MSWiA*")</f>
        <v>0</v>
      </c>
      <c r="GF65" s="123">
        <f>COUNTIF(GF4:GF50,"ch wew MSWiA*")</f>
        <v>1</v>
      </c>
      <c r="GG65" s="123">
        <f>COUNTIF(GG4:GG50,"ch wew MSWiA*")</f>
        <v>0</v>
      </c>
      <c r="GH65" s="123">
        <f>COUNTIF(GH4:GH50,"ch wew MSWiA*")</f>
        <v>0</v>
      </c>
      <c r="GI65" s="123"/>
      <c r="GJ65" s="123">
        <f t="shared" ref="GJ65:GO65" si="191">COUNTIF(GJ4:GJ50,"ch wew MSWiA*")</f>
        <v>1</v>
      </c>
      <c r="GK65" s="123">
        <f t="shared" si="191"/>
        <v>0</v>
      </c>
      <c r="GL65" s="123">
        <f t="shared" si="191"/>
        <v>0</v>
      </c>
      <c r="GM65" s="123">
        <f t="shared" si="191"/>
        <v>1</v>
      </c>
      <c r="GN65" s="123">
        <f t="shared" si="191"/>
        <v>0</v>
      </c>
      <c r="GO65" s="123">
        <f t="shared" si="191"/>
        <v>0</v>
      </c>
      <c r="GP65" s="123"/>
      <c r="GQ65" s="123">
        <f t="shared" ref="GQ65:GV65" si="192">COUNTIF(GQ4:GQ50,"ch wew MSWiA*")</f>
        <v>1</v>
      </c>
      <c r="GR65" s="123">
        <f t="shared" si="192"/>
        <v>0</v>
      </c>
      <c r="GS65" s="123">
        <f t="shared" si="192"/>
        <v>0</v>
      </c>
      <c r="GT65" s="123">
        <f t="shared" si="192"/>
        <v>1</v>
      </c>
      <c r="GU65" s="123">
        <f t="shared" si="192"/>
        <v>0</v>
      </c>
      <c r="GV65" s="123">
        <f t="shared" si="192"/>
        <v>0</v>
      </c>
      <c r="GW65" s="123"/>
      <c r="GX65" s="123">
        <f t="shared" ref="GX65:HE65" si="193">COUNTIF(GX4:GX50,"ch wew MSWiA*")</f>
        <v>1</v>
      </c>
      <c r="GY65" s="123">
        <f t="shared" si="193"/>
        <v>0</v>
      </c>
      <c r="GZ65" s="123">
        <f t="shared" si="193"/>
        <v>0</v>
      </c>
      <c r="HA65" s="123">
        <f t="shared" si="193"/>
        <v>2</v>
      </c>
      <c r="HB65" s="123">
        <f t="shared" si="193"/>
        <v>0</v>
      </c>
      <c r="HC65" s="123">
        <f t="shared" si="193"/>
        <v>0</v>
      </c>
      <c r="HD65" s="123">
        <f t="shared" si="193"/>
        <v>2</v>
      </c>
      <c r="HE65" s="123">
        <f t="shared" si="193"/>
        <v>0</v>
      </c>
      <c r="HF65" s="123"/>
      <c r="HG65" s="123">
        <f t="shared" ref="HG65:HP65" si="194">COUNTIF(HG4:HG50,"ch wew MSWiA*")</f>
        <v>0</v>
      </c>
      <c r="HH65" s="123">
        <f t="shared" si="194"/>
        <v>2</v>
      </c>
      <c r="HI65" s="123">
        <f t="shared" si="194"/>
        <v>0</v>
      </c>
      <c r="HJ65" s="123">
        <f t="shared" si="194"/>
        <v>0</v>
      </c>
      <c r="HK65" s="123">
        <f t="shared" si="194"/>
        <v>2</v>
      </c>
      <c r="HL65" s="123">
        <f t="shared" si="194"/>
        <v>0</v>
      </c>
      <c r="HM65" s="123">
        <f t="shared" si="194"/>
        <v>0</v>
      </c>
      <c r="HN65" s="123"/>
      <c r="HO65" s="123">
        <f t="shared" si="194"/>
        <v>2</v>
      </c>
      <c r="HP65" s="123">
        <f t="shared" si="194"/>
        <v>0</v>
      </c>
      <c r="HQ65" s="123">
        <f>COUNTIF(HQ14:HQ50,"ch wew MSWiA*")</f>
        <v>0</v>
      </c>
      <c r="HR65" s="123">
        <f t="shared" ref="HR65:IT65" si="195">COUNTIF(HR4:HR50,"ch wew MSWiA*")</f>
        <v>0</v>
      </c>
      <c r="HS65" s="123">
        <f t="shared" si="195"/>
        <v>0</v>
      </c>
      <c r="HT65" s="123">
        <f t="shared" si="195"/>
        <v>0</v>
      </c>
      <c r="HU65" s="123">
        <f t="shared" si="195"/>
        <v>0</v>
      </c>
      <c r="HV65" s="123">
        <f t="shared" si="195"/>
        <v>0</v>
      </c>
      <c r="HW65" s="123">
        <f t="shared" si="195"/>
        <v>0</v>
      </c>
      <c r="HX65" s="123">
        <f t="shared" si="195"/>
        <v>0</v>
      </c>
      <c r="HY65" s="123">
        <f t="shared" si="195"/>
        <v>0</v>
      </c>
      <c r="HZ65" s="123">
        <f t="shared" si="195"/>
        <v>0</v>
      </c>
      <c r="IA65" s="123">
        <f t="shared" si="195"/>
        <v>0</v>
      </c>
      <c r="IB65" s="123">
        <f t="shared" si="195"/>
        <v>0</v>
      </c>
      <c r="IC65" s="123"/>
      <c r="ID65" s="123">
        <f t="shared" si="195"/>
        <v>0</v>
      </c>
      <c r="IE65" s="123">
        <f t="shared" si="195"/>
        <v>0</v>
      </c>
      <c r="IF65" s="123">
        <f t="shared" si="195"/>
        <v>0</v>
      </c>
      <c r="IG65" s="123">
        <f t="shared" si="195"/>
        <v>0</v>
      </c>
      <c r="IH65" s="123">
        <f t="shared" si="195"/>
        <v>0</v>
      </c>
      <c r="II65" s="123">
        <f t="shared" si="195"/>
        <v>0</v>
      </c>
      <c r="IJ65" s="123"/>
      <c r="IK65" s="123">
        <f t="shared" si="195"/>
        <v>0</v>
      </c>
      <c r="IL65" s="123">
        <f t="shared" si="195"/>
        <v>0</v>
      </c>
      <c r="IM65" s="123">
        <f t="shared" si="195"/>
        <v>0</v>
      </c>
      <c r="IN65" s="123">
        <f>COUNTIF(IN4:IN50,"ch wew MSWiA*")</f>
        <v>0</v>
      </c>
      <c r="IO65" s="123">
        <f t="shared" si="195"/>
        <v>0</v>
      </c>
      <c r="IP65" s="123">
        <f>COUNTIF(IP4:IP50,"ch wew MSWiA*")</f>
        <v>0</v>
      </c>
      <c r="IQ65" s="123">
        <f t="shared" si="195"/>
        <v>0</v>
      </c>
      <c r="IR65" s="123">
        <f t="shared" si="195"/>
        <v>0</v>
      </c>
      <c r="IS65" s="123">
        <f>COUNTIF(IS4:IS50,"ch wew MSWiA*")</f>
        <v>0</v>
      </c>
      <c r="IT65" s="123">
        <f t="shared" si="195"/>
        <v>0</v>
      </c>
      <c r="IU65" s="123"/>
      <c r="IV65" s="123">
        <f t="shared" ref="IV65:JD65" si="196">COUNTIF(IV4:IV50,"ch wew MSWiA*")</f>
        <v>0</v>
      </c>
      <c r="IW65" s="123">
        <f t="shared" si="196"/>
        <v>0</v>
      </c>
      <c r="IX65" s="123">
        <f t="shared" si="196"/>
        <v>0</v>
      </c>
      <c r="IY65" s="123">
        <f t="shared" si="196"/>
        <v>0</v>
      </c>
      <c r="IZ65" s="123">
        <f t="shared" si="196"/>
        <v>0</v>
      </c>
      <c r="JA65" s="123">
        <f t="shared" si="196"/>
        <v>0</v>
      </c>
      <c r="JB65" s="123">
        <f t="shared" si="196"/>
        <v>0</v>
      </c>
      <c r="JC65" s="123">
        <f t="shared" si="196"/>
        <v>0</v>
      </c>
      <c r="JD65" s="123">
        <f t="shared" si="196"/>
        <v>0</v>
      </c>
    </row>
    <row r="66" spans="1:264" s="21" customFormat="1" ht="23.25" customHeight="1">
      <c r="A66" s="23"/>
      <c r="B66" s="28"/>
      <c r="C66" s="23"/>
      <c r="D66" s="23"/>
      <c r="E66" s="24"/>
      <c r="F66" s="23"/>
      <c r="G66" s="23"/>
      <c r="H66" s="23"/>
      <c r="I66" s="23"/>
      <c r="J66" s="23"/>
      <c r="K66" s="23"/>
      <c r="L66" s="25"/>
      <c r="M66" s="23"/>
      <c r="N66" s="23"/>
      <c r="O66" s="25"/>
      <c r="P66" s="23"/>
      <c r="Q66" s="28"/>
      <c r="R66" s="28"/>
      <c r="S66" s="29"/>
      <c r="T66" s="28"/>
      <c r="U66" s="28"/>
      <c r="V66" s="108"/>
      <c r="W66" s="47"/>
      <c r="X66" s="48" t="s">
        <v>30</v>
      </c>
      <c r="Z66" s="123">
        <f>COUNTIF(Z4:Z50,"ch wew kardio'*")</f>
        <v>0</v>
      </c>
      <c r="AA66" s="123">
        <f>COUNTIF(AA4:AA49,"ch wew kardio'*")</f>
        <v>0</v>
      </c>
      <c r="AB66" s="123">
        <f t="shared" ref="AB66:AL66" si="197">COUNTIF(AB4:AB50,"ch wew kardio'*")</f>
        <v>0</v>
      </c>
      <c r="AC66" s="123">
        <f t="shared" si="197"/>
        <v>0</v>
      </c>
      <c r="AD66" s="123">
        <f t="shared" si="197"/>
        <v>0</v>
      </c>
      <c r="AE66" s="123">
        <f t="shared" si="197"/>
        <v>0</v>
      </c>
      <c r="AF66" s="123">
        <f>COUNTIF(AF4:AF50,"ch wew kardio'*")</f>
        <v>0</v>
      </c>
      <c r="AG66" s="123">
        <f t="shared" si="197"/>
        <v>0</v>
      </c>
      <c r="AH66" s="123">
        <f t="shared" si="197"/>
        <v>0</v>
      </c>
      <c r="AI66" s="123">
        <f t="shared" si="197"/>
        <v>0</v>
      </c>
      <c r="AJ66" s="123">
        <f t="shared" si="197"/>
        <v>0</v>
      </c>
      <c r="AK66" s="123">
        <f t="shared" si="197"/>
        <v>0</v>
      </c>
      <c r="AL66" s="123">
        <f t="shared" si="197"/>
        <v>0</v>
      </c>
      <c r="AM66" s="123">
        <f>COUNTIF(AM4:AM49,"ch wew kardio'*")</f>
        <v>0</v>
      </c>
      <c r="AN66" s="123"/>
      <c r="AO66" s="123">
        <f t="shared" ref="AO66:BC66" si="198">COUNTIF(AO4:AO50,"ch wew kardio'*")</f>
        <v>0</v>
      </c>
      <c r="AP66" s="123">
        <f t="shared" si="198"/>
        <v>0</v>
      </c>
      <c r="AQ66" s="123">
        <f t="shared" si="198"/>
        <v>0</v>
      </c>
      <c r="AR66" s="123">
        <f t="shared" si="198"/>
        <v>0</v>
      </c>
      <c r="AS66" s="123">
        <f t="shared" si="198"/>
        <v>0</v>
      </c>
      <c r="AT66" s="123">
        <f t="shared" si="198"/>
        <v>0</v>
      </c>
      <c r="AU66" s="123">
        <f t="shared" si="198"/>
        <v>0</v>
      </c>
      <c r="AV66" s="123">
        <f t="shared" si="198"/>
        <v>0</v>
      </c>
      <c r="AW66" s="123">
        <f t="shared" si="198"/>
        <v>0</v>
      </c>
      <c r="AX66" s="123">
        <f>COUNTIF(AX4:AX50,"ch wew kardio'*")</f>
        <v>0</v>
      </c>
      <c r="AY66" s="123">
        <f t="shared" si="198"/>
        <v>0</v>
      </c>
      <c r="AZ66" s="123">
        <f t="shared" si="198"/>
        <v>0</v>
      </c>
      <c r="BA66" s="123">
        <f t="shared" si="198"/>
        <v>0</v>
      </c>
      <c r="BB66" s="123">
        <f t="shared" si="198"/>
        <v>0</v>
      </c>
      <c r="BC66" s="123">
        <f t="shared" si="198"/>
        <v>0</v>
      </c>
      <c r="BD66" s="123"/>
      <c r="BE66" s="123">
        <f t="shared" ref="BE66:BN66" si="199">COUNTIF(BE4:BE50,"ch wew kardio'*")</f>
        <v>0</v>
      </c>
      <c r="BF66" s="123">
        <f t="shared" si="199"/>
        <v>0</v>
      </c>
      <c r="BG66" s="123">
        <f t="shared" si="199"/>
        <v>0</v>
      </c>
      <c r="BH66" s="123">
        <f t="shared" si="199"/>
        <v>0</v>
      </c>
      <c r="BI66" s="123">
        <f t="shared" si="199"/>
        <v>0</v>
      </c>
      <c r="BJ66" s="123">
        <f t="shared" si="199"/>
        <v>0</v>
      </c>
      <c r="BK66" s="123">
        <f t="shared" si="199"/>
        <v>0</v>
      </c>
      <c r="BL66" s="123">
        <f t="shared" si="199"/>
        <v>0</v>
      </c>
      <c r="BM66" s="123">
        <f t="shared" si="199"/>
        <v>0</v>
      </c>
      <c r="BN66" s="123">
        <f t="shared" si="199"/>
        <v>0</v>
      </c>
      <c r="BO66" s="123">
        <f>COUNTIF(BO4:BO49,"ch wew kardio'*")</f>
        <v>0</v>
      </c>
      <c r="BP66" s="123">
        <f>COUNTIF(BP4:BP50,"ch wew kardio'*")</f>
        <v>0</v>
      </c>
      <c r="BQ66" s="123">
        <f>COUNTIF(BQ4:BQ50,"ch wew kardio'*")</f>
        <v>0</v>
      </c>
      <c r="BR66" s="123">
        <f>COUNTIF(BR4:BR50,"ch wew kardio'*")</f>
        <v>0</v>
      </c>
      <c r="BS66" s="123">
        <f>COUNTIF(BS4:BS50,"ch wew kardio'*")</f>
        <v>0</v>
      </c>
      <c r="BT66" s="123"/>
      <c r="BU66" s="123">
        <f>COUNTIF(BU4:BU50,"ch wew kardio'*")</f>
        <v>0</v>
      </c>
      <c r="BV66" s="123">
        <f>COUNTIF(BV4:BV50,"ch wew kardio'*")</f>
        <v>0</v>
      </c>
      <c r="BW66" s="123">
        <f>COUNTIF(BW4:BW50,"ch wew kardio'*")</f>
        <v>0</v>
      </c>
      <c r="BX66" s="123"/>
      <c r="BY66" s="123">
        <f>COUNTIF(BY4:BY50,"ch wew kardio'*")</f>
        <v>0</v>
      </c>
      <c r="BZ66" s="123">
        <f>COUNTIF(BZ4:BZ50,"ch wew kardio'*")</f>
        <v>0</v>
      </c>
      <c r="CA66" s="123">
        <f>COUNTIF(CA4:CA50,"ch wew kardio'*")</f>
        <v>0</v>
      </c>
      <c r="CB66" s="123">
        <f>COUNTIF(CB14:CB50,"ch wew kardio'*")</f>
        <v>0</v>
      </c>
      <c r="CC66" s="123">
        <f>COUNTIF(CC4:CC50,"ch wew kardio'*")</f>
        <v>0</v>
      </c>
      <c r="CD66" s="123">
        <f>COUNTIF(CD4:CD50,"ch wew kardio'*")</f>
        <v>0</v>
      </c>
      <c r="CE66" s="123">
        <f>COUNTIF(CE4:CE50,"ch wew kardio'*")</f>
        <v>0</v>
      </c>
      <c r="CF66" s="123">
        <f>COUNTIF(CF5:CF50,"ch wew kardio'*")</f>
        <v>0</v>
      </c>
      <c r="CG66" s="123">
        <f>COUNTIF(CG4:CG50,"ch wew kardio'*")</f>
        <v>0</v>
      </c>
      <c r="CH66" s="123">
        <f>COUNTIF(CH4:CH50,"ch wew kardio'*")</f>
        <v>0</v>
      </c>
      <c r="CI66" s="123">
        <f>COUNTIF(CI4:CI50,"ch wew kardio'*")</f>
        <v>0</v>
      </c>
      <c r="CJ66" s="123">
        <f>COUNTIF(CJ4:CJ50,"ch wew kardio'*")</f>
        <v>0</v>
      </c>
      <c r="CK66" s="123"/>
      <c r="CL66" s="123">
        <f>COUNTIF(CL4:CL50,"ch wew kardio'*")</f>
        <v>0</v>
      </c>
      <c r="CM66" s="123">
        <f>COUNTIF(CM4:CM50,"ch wew kardio'*")</f>
        <v>0</v>
      </c>
      <c r="CN66" s="123">
        <f>COUNTIF(CN4:CN50,"ch wew kardio'*")</f>
        <v>0</v>
      </c>
      <c r="CO66" s="123"/>
      <c r="CP66" s="123">
        <f t="shared" ref="CP66:CY66" si="200">COUNTIF(CP4:CP50,"ch wew kardio'*")</f>
        <v>0</v>
      </c>
      <c r="CQ66" s="123">
        <f t="shared" si="200"/>
        <v>0</v>
      </c>
      <c r="CR66" s="123">
        <f t="shared" si="200"/>
        <v>0</v>
      </c>
      <c r="CS66" s="123">
        <f t="shared" si="200"/>
        <v>0</v>
      </c>
      <c r="CT66" s="123">
        <f t="shared" si="200"/>
        <v>0</v>
      </c>
      <c r="CU66" s="123">
        <f t="shared" si="200"/>
        <v>0</v>
      </c>
      <c r="CV66" s="123">
        <f t="shared" si="200"/>
        <v>0</v>
      </c>
      <c r="CW66" s="123">
        <f t="shared" si="200"/>
        <v>0</v>
      </c>
      <c r="CX66" s="123">
        <f t="shared" si="200"/>
        <v>0</v>
      </c>
      <c r="CY66" s="123">
        <f t="shared" si="200"/>
        <v>0</v>
      </c>
      <c r="CZ66" s="123"/>
      <c r="DA66" s="123">
        <f t="shared" ref="DA66:DO66" si="201">COUNTIF(DA4:DA50,"ch wew kardio'*")</f>
        <v>0</v>
      </c>
      <c r="DB66" s="123">
        <f t="shared" si="201"/>
        <v>0</v>
      </c>
      <c r="DC66" s="123">
        <f t="shared" si="201"/>
        <v>0</v>
      </c>
      <c r="DD66" s="123">
        <f t="shared" si="201"/>
        <v>0</v>
      </c>
      <c r="DE66" s="123">
        <f t="shared" si="201"/>
        <v>0</v>
      </c>
      <c r="DF66" s="123">
        <f t="shared" si="201"/>
        <v>0</v>
      </c>
      <c r="DG66" s="123">
        <f t="shared" si="201"/>
        <v>0</v>
      </c>
      <c r="DH66" s="123">
        <f t="shared" si="201"/>
        <v>0</v>
      </c>
      <c r="DI66" s="123">
        <f>COUNTIF(DI4:DI50,"ch wew kardio'*")</f>
        <v>0</v>
      </c>
      <c r="DJ66" s="123">
        <f t="shared" si="201"/>
        <v>0</v>
      </c>
      <c r="DK66" s="123">
        <f t="shared" si="201"/>
        <v>0</v>
      </c>
      <c r="DL66" s="123">
        <f t="shared" si="201"/>
        <v>0</v>
      </c>
      <c r="DM66" s="123">
        <f t="shared" si="201"/>
        <v>0</v>
      </c>
      <c r="DN66" s="123">
        <f t="shared" si="201"/>
        <v>0</v>
      </c>
      <c r="DO66" s="123">
        <f t="shared" si="201"/>
        <v>0</v>
      </c>
      <c r="DP66" s="123">
        <f>COUNTIF(DP4:DP48,"ch wew kardio'*")</f>
        <v>0</v>
      </c>
      <c r="DQ66" s="123">
        <f t="shared" ref="DQ66:EB66" si="202">COUNTIF(DQ4:DQ50,"ch wew kardio'*")</f>
        <v>0</v>
      </c>
      <c r="DR66" s="123">
        <f t="shared" si="202"/>
        <v>0</v>
      </c>
      <c r="DS66" s="123">
        <f t="shared" si="202"/>
        <v>0</v>
      </c>
      <c r="DT66" s="123">
        <f t="shared" si="202"/>
        <v>0</v>
      </c>
      <c r="DU66" s="123">
        <f t="shared" si="202"/>
        <v>0</v>
      </c>
      <c r="DV66" s="123">
        <f t="shared" si="202"/>
        <v>0</v>
      </c>
      <c r="DW66" s="123">
        <f t="shared" si="202"/>
        <v>0</v>
      </c>
      <c r="DX66" s="123">
        <f t="shared" si="202"/>
        <v>0</v>
      </c>
      <c r="DY66" s="123">
        <f t="shared" si="202"/>
        <v>0</v>
      </c>
      <c r="DZ66" s="123">
        <f t="shared" si="202"/>
        <v>0</v>
      </c>
      <c r="EA66" s="123">
        <f t="shared" si="202"/>
        <v>0</v>
      </c>
      <c r="EB66" s="123">
        <f t="shared" si="202"/>
        <v>0</v>
      </c>
      <c r="EC66" s="123"/>
      <c r="ED66" s="123">
        <f t="shared" ref="ED66:ES66" si="203">COUNTIF(ED4:ED50,"ch wew kardio'*")</f>
        <v>0</v>
      </c>
      <c r="EE66" s="123">
        <f t="shared" si="203"/>
        <v>0</v>
      </c>
      <c r="EF66" s="123">
        <f t="shared" si="203"/>
        <v>0</v>
      </c>
      <c r="EG66" s="123">
        <f t="shared" si="203"/>
        <v>0</v>
      </c>
      <c r="EH66" s="123">
        <f t="shared" si="203"/>
        <v>0</v>
      </c>
      <c r="EI66" s="123">
        <f t="shared" si="203"/>
        <v>0</v>
      </c>
      <c r="EJ66" s="123">
        <f t="shared" si="203"/>
        <v>0</v>
      </c>
      <c r="EK66" s="123">
        <f t="shared" si="203"/>
        <v>0</v>
      </c>
      <c r="EL66" s="123">
        <f t="shared" si="203"/>
        <v>0</v>
      </c>
      <c r="EM66" s="123">
        <f t="shared" si="203"/>
        <v>0</v>
      </c>
      <c r="EN66" s="123"/>
      <c r="EO66" s="123">
        <f t="shared" si="203"/>
        <v>0</v>
      </c>
      <c r="EP66" s="123">
        <f t="shared" si="203"/>
        <v>0</v>
      </c>
      <c r="EQ66" s="123">
        <f t="shared" si="203"/>
        <v>0</v>
      </c>
      <c r="ER66" s="123">
        <f t="shared" si="203"/>
        <v>0</v>
      </c>
      <c r="ES66" s="123">
        <f t="shared" si="203"/>
        <v>0</v>
      </c>
      <c r="ET66" s="123"/>
      <c r="EU66" s="123">
        <f t="shared" ref="EU66:FI66" si="204">COUNTIF(EU4:EU50,"ch wew kardio'*")</f>
        <v>0</v>
      </c>
      <c r="EV66" s="123">
        <f t="shared" si="204"/>
        <v>0</v>
      </c>
      <c r="EW66" s="123">
        <f t="shared" si="204"/>
        <v>0</v>
      </c>
      <c r="EX66" s="123">
        <f t="shared" si="204"/>
        <v>0</v>
      </c>
      <c r="EY66" s="123">
        <f t="shared" si="204"/>
        <v>0</v>
      </c>
      <c r="EZ66" s="123">
        <f t="shared" si="204"/>
        <v>0</v>
      </c>
      <c r="FA66" s="123">
        <f t="shared" si="204"/>
        <v>0</v>
      </c>
      <c r="FB66" s="123"/>
      <c r="FC66" s="123">
        <f t="shared" si="204"/>
        <v>0</v>
      </c>
      <c r="FD66" s="123">
        <f t="shared" si="204"/>
        <v>0</v>
      </c>
      <c r="FE66" s="123">
        <f t="shared" si="204"/>
        <v>0</v>
      </c>
      <c r="FF66" s="123">
        <f t="shared" si="204"/>
        <v>0</v>
      </c>
      <c r="FG66" s="123">
        <f t="shared" si="204"/>
        <v>0</v>
      </c>
      <c r="FH66" s="123">
        <f>COUNTIF(FH4:FH50,"ch wew kardio'*")</f>
        <v>0</v>
      </c>
      <c r="FI66" s="123">
        <f t="shared" si="204"/>
        <v>0</v>
      </c>
      <c r="FJ66" s="123">
        <f>COUNTIF(FJ4:FJ50,"ch wew kardio'*")</f>
        <v>0</v>
      </c>
      <c r="FK66" s="123">
        <f>COUNTIF(FK4:FK50,"ch wew kardio'*")</f>
        <v>0</v>
      </c>
      <c r="FL66" s="123"/>
      <c r="FM66" s="123">
        <f>COUNTIF(FM4:FM50,"ch wew kardio'*")</f>
        <v>0</v>
      </c>
      <c r="FN66" s="123">
        <f>COUNTIF(FN4:FN50,"ch wew kardio'*")</f>
        <v>0</v>
      </c>
      <c r="FO66" s="123"/>
      <c r="FP66" s="123">
        <f t="shared" ref="FP66:FT66" si="205">COUNTIF(FP4:FP50,"ch wew kardio'*")</f>
        <v>0</v>
      </c>
      <c r="FQ66" s="123">
        <f t="shared" si="205"/>
        <v>0</v>
      </c>
      <c r="FR66" s="123">
        <f t="shared" si="205"/>
        <v>0</v>
      </c>
      <c r="FS66" s="123">
        <f t="shared" si="205"/>
        <v>0</v>
      </c>
      <c r="FT66" s="123">
        <f t="shared" si="205"/>
        <v>0</v>
      </c>
      <c r="FU66" s="123">
        <f>COUNTIF(FU4:FU50,"ch wew kardio'*")</f>
        <v>0</v>
      </c>
      <c r="FV66" s="123"/>
      <c r="FW66" s="123">
        <f>COUNTIF(FW4:FW50,"ch wew kardio'*")</f>
        <v>0</v>
      </c>
      <c r="FX66" s="123"/>
      <c r="FY66" s="123">
        <f>COUNTIF(FY4:FY50,"ch wew kardio'*")</f>
        <v>0</v>
      </c>
      <c r="FZ66" s="123">
        <f>COUNTIF(FZ4:FZ50,"ch wew kardio'*")</f>
        <v>0</v>
      </c>
      <c r="GA66" s="123">
        <f>COUNTIF(GA4:GA50,"ch wew kardio'*")</f>
        <v>0</v>
      </c>
      <c r="GB66" s="123">
        <f>COUNTIF(GB4:GB50,"ch wew kardio'*")</f>
        <v>0</v>
      </c>
      <c r="GC66" s="123">
        <f>COUNTIF(GC4:GC50,"ch wew kardio'*")</f>
        <v>0</v>
      </c>
      <c r="GD66" s="123"/>
      <c r="GE66" s="123">
        <f>COUNTIF(GE4:GE50,"ch wew kardio'*")</f>
        <v>0</v>
      </c>
      <c r="GF66" s="123">
        <f>COUNTIF(GF4:GF50,"ch wew kardio'*")</f>
        <v>0</v>
      </c>
      <c r="GG66" s="123">
        <f>COUNTIF(GG4:GG50,"ch wew kardio'*")</f>
        <v>0</v>
      </c>
      <c r="GH66" s="123">
        <f>COUNTIF(GH4:GH50,"ch wew kardio'*")</f>
        <v>0</v>
      </c>
      <c r="GI66" s="123"/>
      <c r="GJ66" s="123">
        <f t="shared" ref="GJ66:GO66" si="206">COUNTIF(GJ4:GJ50,"ch wew kardio'*")</f>
        <v>0</v>
      </c>
      <c r="GK66" s="123">
        <f t="shared" si="206"/>
        <v>0</v>
      </c>
      <c r="GL66" s="123">
        <f t="shared" si="206"/>
        <v>0</v>
      </c>
      <c r="GM66" s="123">
        <f t="shared" si="206"/>
        <v>0</v>
      </c>
      <c r="GN66" s="123">
        <f t="shared" si="206"/>
        <v>0</v>
      </c>
      <c r="GO66" s="123">
        <f t="shared" si="206"/>
        <v>0</v>
      </c>
      <c r="GP66" s="123"/>
      <c r="GQ66" s="123">
        <f t="shared" ref="GQ66:GV66" si="207">COUNTIF(GQ4:GQ50,"ch wew kardio'*")</f>
        <v>0</v>
      </c>
      <c r="GR66" s="123">
        <f t="shared" si="207"/>
        <v>0</v>
      </c>
      <c r="GS66" s="123">
        <f t="shared" si="207"/>
        <v>0</v>
      </c>
      <c r="GT66" s="123">
        <f t="shared" si="207"/>
        <v>0</v>
      </c>
      <c r="GU66" s="123">
        <f t="shared" si="207"/>
        <v>0</v>
      </c>
      <c r="GV66" s="123">
        <f t="shared" si="207"/>
        <v>0</v>
      </c>
      <c r="GW66" s="123"/>
      <c r="GX66" s="123">
        <f t="shared" ref="GX66:HE66" si="208">COUNTIF(GX4:GX50,"ch wew kardio'*")</f>
        <v>0</v>
      </c>
      <c r="GY66" s="123">
        <f t="shared" si="208"/>
        <v>0</v>
      </c>
      <c r="GZ66" s="123">
        <f t="shared" si="208"/>
        <v>0</v>
      </c>
      <c r="HA66" s="123">
        <f t="shared" si="208"/>
        <v>0</v>
      </c>
      <c r="HB66" s="123">
        <f t="shared" si="208"/>
        <v>0</v>
      </c>
      <c r="HC66" s="123">
        <f t="shared" si="208"/>
        <v>0</v>
      </c>
      <c r="HD66" s="123">
        <f t="shared" si="208"/>
        <v>0</v>
      </c>
      <c r="HE66" s="123">
        <f t="shared" si="208"/>
        <v>0</v>
      </c>
      <c r="HF66" s="123"/>
      <c r="HG66" s="123">
        <f t="shared" ref="HG66:HP66" si="209">COUNTIF(HG4:HG50,"ch wew kardio'*")</f>
        <v>0</v>
      </c>
      <c r="HH66" s="123">
        <f t="shared" si="209"/>
        <v>0</v>
      </c>
      <c r="HI66" s="123">
        <f t="shared" si="209"/>
        <v>0</v>
      </c>
      <c r="HJ66" s="123">
        <f t="shared" si="209"/>
        <v>0</v>
      </c>
      <c r="HK66" s="123">
        <f t="shared" si="209"/>
        <v>0</v>
      </c>
      <c r="HL66" s="123">
        <f t="shared" si="209"/>
        <v>0</v>
      </c>
      <c r="HM66" s="123">
        <f t="shared" si="209"/>
        <v>0</v>
      </c>
      <c r="HN66" s="123"/>
      <c r="HO66" s="123">
        <f t="shared" si="209"/>
        <v>0</v>
      </c>
      <c r="HP66" s="123">
        <f t="shared" si="209"/>
        <v>0</v>
      </c>
      <c r="HQ66" s="123">
        <f>COUNTIF(HQ14:HQ50,"ch wew kardio'*")</f>
        <v>0</v>
      </c>
      <c r="HR66" s="123">
        <f t="shared" ref="HR66:IT66" si="210">COUNTIF(HR4:HR50,"ch wew kardio'*")</f>
        <v>0</v>
      </c>
      <c r="HS66" s="123">
        <f t="shared" si="210"/>
        <v>0</v>
      </c>
      <c r="HT66" s="123">
        <f t="shared" si="210"/>
        <v>0</v>
      </c>
      <c r="HU66" s="123">
        <f t="shared" si="210"/>
        <v>0</v>
      </c>
      <c r="HV66" s="123">
        <f t="shared" si="210"/>
        <v>0</v>
      </c>
      <c r="HW66" s="123">
        <f t="shared" si="210"/>
        <v>0</v>
      </c>
      <c r="HX66" s="123">
        <f t="shared" si="210"/>
        <v>0</v>
      </c>
      <c r="HY66" s="123">
        <f t="shared" si="210"/>
        <v>0</v>
      </c>
      <c r="HZ66" s="123">
        <f t="shared" si="210"/>
        <v>0</v>
      </c>
      <c r="IA66" s="123">
        <f t="shared" si="210"/>
        <v>0</v>
      </c>
      <c r="IB66" s="123">
        <f t="shared" si="210"/>
        <v>0</v>
      </c>
      <c r="IC66" s="123"/>
      <c r="ID66" s="123">
        <f t="shared" si="210"/>
        <v>0</v>
      </c>
      <c r="IE66" s="123">
        <f t="shared" si="210"/>
        <v>0</v>
      </c>
      <c r="IF66" s="123">
        <f t="shared" si="210"/>
        <v>0</v>
      </c>
      <c r="IG66" s="123">
        <f t="shared" si="210"/>
        <v>0</v>
      </c>
      <c r="IH66" s="123">
        <f t="shared" si="210"/>
        <v>0</v>
      </c>
      <c r="II66" s="123">
        <f t="shared" si="210"/>
        <v>0</v>
      </c>
      <c r="IJ66" s="123"/>
      <c r="IK66" s="123">
        <f t="shared" si="210"/>
        <v>0</v>
      </c>
      <c r="IL66" s="123">
        <f t="shared" si="210"/>
        <v>0</v>
      </c>
      <c r="IM66" s="123">
        <f t="shared" si="210"/>
        <v>0</v>
      </c>
      <c r="IN66" s="123">
        <f>COUNTIF(IN4:IN50,"ch wew kardio'*")</f>
        <v>0</v>
      </c>
      <c r="IO66" s="123">
        <f t="shared" si="210"/>
        <v>0</v>
      </c>
      <c r="IP66" s="123">
        <f>COUNTIF(IP4:IP50,"ch wew kardio'*")</f>
        <v>0</v>
      </c>
      <c r="IQ66" s="123">
        <f t="shared" si="210"/>
        <v>0</v>
      </c>
      <c r="IR66" s="123">
        <f t="shared" si="210"/>
        <v>0</v>
      </c>
      <c r="IS66" s="123">
        <f>COUNTIF(IS4:IS50,"ch wew kardio'*")</f>
        <v>0</v>
      </c>
      <c r="IT66" s="123">
        <f t="shared" si="210"/>
        <v>0</v>
      </c>
      <c r="IU66" s="123"/>
      <c r="IV66" s="123">
        <f t="shared" ref="IV66:JD66" si="211">COUNTIF(IV4:IV50,"ch wew kardio'*")</f>
        <v>0</v>
      </c>
      <c r="IW66" s="123">
        <f t="shared" si="211"/>
        <v>0</v>
      </c>
      <c r="IX66" s="123">
        <f t="shared" si="211"/>
        <v>0</v>
      </c>
      <c r="IY66" s="123">
        <f t="shared" si="211"/>
        <v>0</v>
      </c>
      <c r="IZ66" s="123">
        <f t="shared" si="211"/>
        <v>0</v>
      </c>
      <c r="JA66" s="123">
        <f t="shared" si="211"/>
        <v>0</v>
      </c>
      <c r="JB66" s="123">
        <f t="shared" si="211"/>
        <v>0</v>
      </c>
      <c r="JC66" s="123">
        <f t="shared" si="211"/>
        <v>0</v>
      </c>
      <c r="JD66" s="123">
        <f t="shared" si="211"/>
        <v>0</v>
      </c>
    </row>
    <row r="67" spans="1:264" s="23" customFormat="1" ht="23.25" customHeight="1">
      <c r="B67" s="28"/>
      <c r="E67" s="24"/>
      <c r="L67" s="25"/>
      <c r="O67" s="25"/>
      <c r="Q67" s="28"/>
      <c r="R67" s="28"/>
      <c r="S67" s="29"/>
      <c r="T67" s="28"/>
      <c r="U67" s="28"/>
      <c r="V67" s="108"/>
      <c r="W67" s="32"/>
      <c r="X67" s="43" t="s">
        <v>31</v>
      </c>
      <c r="Z67" s="116">
        <f>COUNTIF(Z4:Z50,"ch wew  REUM*")</f>
        <v>1</v>
      </c>
      <c r="AA67" s="116">
        <f>COUNTIF(AA4:AA49,"ch wew  REUM*")</f>
        <v>0</v>
      </c>
      <c r="AB67" s="116">
        <f t="shared" ref="AB67:AL67" si="212">COUNTIF(AB4:AB50,"ch wew  REUM*")</f>
        <v>0</v>
      </c>
      <c r="AC67" s="116">
        <f t="shared" si="212"/>
        <v>2</v>
      </c>
      <c r="AD67" s="116">
        <f t="shared" si="212"/>
        <v>0</v>
      </c>
      <c r="AE67" s="116">
        <f t="shared" si="212"/>
        <v>0</v>
      </c>
      <c r="AF67" s="116">
        <f>COUNTIF(AF4:AF50,"ch wew  REUM*")</f>
        <v>1</v>
      </c>
      <c r="AG67" s="116">
        <f t="shared" si="212"/>
        <v>0</v>
      </c>
      <c r="AH67" s="116">
        <f t="shared" si="212"/>
        <v>0</v>
      </c>
      <c r="AI67" s="116">
        <f t="shared" si="212"/>
        <v>2</v>
      </c>
      <c r="AJ67" s="116">
        <f t="shared" si="212"/>
        <v>0</v>
      </c>
      <c r="AK67" s="116">
        <f t="shared" si="212"/>
        <v>0</v>
      </c>
      <c r="AL67" s="116">
        <f t="shared" si="212"/>
        <v>1</v>
      </c>
      <c r="AM67" s="116">
        <f>COUNTIF(AM4:AM49,"ch wew  REUM*")</f>
        <v>0</v>
      </c>
      <c r="AN67" s="116"/>
      <c r="AO67" s="116">
        <f t="shared" ref="AO67:BC67" si="213">COUNTIF(AO4:AO50,"ch wew  REUM*")</f>
        <v>0</v>
      </c>
      <c r="AP67" s="116">
        <f t="shared" si="213"/>
        <v>1</v>
      </c>
      <c r="AQ67" s="116">
        <f t="shared" si="213"/>
        <v>0</v>
      </c>
      <c r="AR67" s="116">
        <f t="shared" si="213"/>
        <v>0</v>
      </c>
      <c r="AS67" s="116">
        <f t="shared" si="213"/>
        <v>2</v>
      </c>
      <c r="AT67" s="116">
        <f t="shared" si="213"/>
        <v>0</v>
      </c>
      <c r="AU67" s="116">
        <f t="shared" si="213"/>
        <v>0</v>
      </c>
      <c r="AV67" s="116">
        <f t="shared" si="213"/>
        <v>2</v>
      </c>
      <c r="AW67" s="116">
        <f t="shared" si="213"/>
        <v>0</v>
      </c>
      <c r="AX67" s="116">
        <f>COUNTIF(AX4:AX50,"ch wew  REUM*")</f>
        <v>0</v>
      </c>
      <c r="AY67" s="116">
        <f t="shared" si="213"/>
        <v>2</v>
      </c>
      <c r="AZ67" s="116">
        <f t="shared" si="213"/>
        <v>0</v>
      </c>
      <c r="BA67" s="116">
        <f t="shared" si="213"/>
        <v>0</v>
      </c>
      <c r="BB67" s="116">
        <f t="shared" si="213"/>
        <v>1</v>
      </c>
      <c r="BC67" s="116">
        <f t="shared" si="213"/>
        <v>0</v>
      </c>
      <c r="BD67" s="116"/>
      <c r="BE67" s="116">
        <f t="shared" ref="BE67:BN67" si="214">COUNTIF(BE4:BE50,"ch wew  REUM*")</f>
        <v>0</v>
      </c>
      <c r="BF67" s="116">
        <f t="shared" si="214"/>
        <v>2</v>
      </c>
      <c r="BG67" s="116">
        <f t="shared" si="214"/>
        <v>0</v>
      </c>
      <c r="BH67" s="116">
        <f t="shared" si="214"/>
        <v>0</v>
      </c>
      <c r="BI67" s="116">
        <f t="shared" si="214"/>
        <v>2</v>
      </c>
      <c r="BJ67" s="116">
        <f t="shared" si="214"/>
        <v>0</v>
      </c>
      <c r="BK67" s="116">
        <f t="shared" si="214"/>
        <v>0</v>
      </c>
      <c r="BL67" s="116">
        <f t="shared" si="214"/>
        <v>1</v>
      </c>
      <c r="BM67" s="116">
        <f t="shared" si="214"/>
        <v>0</v>
      </c>
      <c r="BN67" s="116">
        <f t="shared" si="214"/>
        <v>0</v>
      </c>
      <c r="BO67" s="116">
        <f>COUNTIF(BO4:BO49,"ch wew  REUM*")</f>
        <v>1</v>
      </c>
      <c r="BP67" s="116">
        <f>COUNTIF(BP4:BP50,"ch wew  REUM*")</f>
        <v>0</v>
      </c>
      <c r="BQ67" s="116">
        <f>COUNTIF(BQ4:BQ50,"ch wew  REUM*")</f>
        <v>0</v>
      </c>
      <c r="BR67" s="116">
        <f>COUNTIF(BR4:BR50,"ch wew  REUM*")</f>
        <v>1</v>
      </c>
      <c r="BS67" s="116">
        <f>COUNTIF(BS4:BS50,"ch wew  REUM*")</f>
        <v>0</v>
      </c>
      <c r="BT67" s="116"/>
      <c r="BU67" s="116">
        <f>COUNTIF(BU4:BU50,"ch wew  REUM*")</f>
        <v>0</v>
      </c>
      <c r="BV67" s="116">
        <f>COUNTIF(BV4:BV50,"ch wew  REUM*")</f>
        <v>1</v>
      </c>
      <c r="BW67" s="116">
        <f>COUNTIF(BW4:BW50,"ch wew  REUM*")</f>
        <v>0</v>
      </c>
      <c r="BX67" s="116"/>
      <c r="BY67" s="116">
        <f>COUNTIF(BY4:BY50,"ch wew  REUM*")</f>
        <v>0</v>
      </c>
      <c r="BZ67" s="116">
        <f>COUNTIF(BZ4:BZ50,"ch wew  REUM*")</f>
        <v>2</v>
      </c>
      <c r="CA67" s="116">
        <f>COUNTIF(CA4:CA50,"ch wew  REUM*")</f>
        <v>0</v>
      </c>
      <c r="CB67" s="116">
        <f>COUNTIF(CB14:CB50,"ch wew  REUM*")</f>
        <v>0</v>
      </c>
      <c r="CC67" s="116">
        <f>COUNTIF(CC4:CC50,"ch wew  REUM*")</f>
        <v>2</v>
      </c>
      <c r="CD67" s="116">
        <f>COUNTIF(CD4:CD50,"ch wew  REUM*")</f>
        <v>0</v>
      </c>
      <c r="CE67" s="116">
        <f>COUNTIF(CE4:CE50,"ch wew  REUM*")</f>
        <v>0</v>
      </c>
      <c r="CF67" s="116">
        <f>COUNTIF(CF5:CF50,"ch wew  REUM*")</f>
        <v>1</v>
      </c>
      <c r="CG67" s="116">
        <f>COUNTIF(CG4:CG50,"ch wew  REUM*")</f>
        <v>0</v>
      </c>
      <c r="CH67" s="116">
        <f>COUNTIF(CH4:CH50,"ch wew  REUM*")</f>
        <v>0</v>
      </c>
      <c r="CI67" s="116">
        <f>COUNTIF(CI4:CI50,"ch wew  REUM*")</f>
        <v>1</v>
      </c>
      <c r="CJ67" s="116">
        <f>COUNTIF(CJ4:CJ50,"ch wew  REUM*")</f>
        <v>0</v>
      </c>
      <c r="CK67" s="116"/>
      <c r="CL67" s="116">
        <f>COUNTIF(CL4:CL50,"ch wew  REUM*")</f>
        <v>0</v>
      </c>
      <c r="CM67" s="116">
        <f>COUNTIF(CM4:CM50,"ch wew  REUM*")</f>
        <v>1</v>
      </c>
      <c r="CN67" s="116">
        <f>COUNTIF(CN4:CN50,"ch wew  REUM*")</f>
        <v>0</v>
      </c>
      <c r="CO67" s="116"/>
      <c r="CP67" s="116">
        <f t="shared" ref="CP67:CY67" si="215">COUNTIF(CP4:CP50,"ch wew  REUM*")</f>
        <v>0</v>
      </c>
      <c r="CQ67" s="116">
        <f t="shared" si="215"/>
        <v>1</v>
      </c>
      <c r="CR67" s="116">
        <f t="shared" si="215"/>
        <v>0</v>
      </c>
      <c r="CS67" s="116">
        <f t="shared" si="215"/>
        <v>0</v>
      </c>
      <c r="CT67" s="116">
        <f t="shared" si="215"/>
        <v>1</v>
      </c>
      <c r="CU67" s="116">
        <f t="shared" si="215"/>
        <v>0</v>
      </c>
      <c r="CV67" s="116">
        <f t="shared" si="215"/>
        <v>0</v>
      </c>
      <c r="CW67" s="116">
        <f t="shared" si="215"/>
        <v>0</v>
      </c>
      <c r="CX67" s="116">
        <f t="shared" si="215"/>
        <v>2</v>
      </c>
      <c r="CY67" s="116">
        <f t="shared" si="215"/>
        <v>0</v>
      </c>
      <c r="CZ67" s="116"/>
      <c r="DA67" s="116">
        <f t="shared" ref="DA67:DO67" si="216">COUNTIF(DA4:DA50,"ch wew  REUM*")</f>
        <v>0</v>
      </c>
      <c r="DB67" s="116">
        <f t="shared" si="216"/>
        <v>2</v>
      </c>
      <c r="DC67" s="116">
        <f t="shared" si="216"/>
        <v>0</v>
      </c>
      <c r="DD67" s="116">
        <f t="shared" si="216"/>
        <v>0</v>
      </c>
      <c r="DE67" s="116">
        <f t="shared" si="216"/>
        <v>3</v>
      </c>
      <c r="DF67" s="116">
        <f t="shared" si="216"/>
        <v>0</v>
      </c>
      <c r="DG67" s="116">
        <f t="shared" si="216"/>
        <v>0</v>
      </c>
      <c r="DH67" s="116">
        <f t="shared" si="216"/>
        <v>3</v>
      </c>
      <c r="DI67" s="116">
        <f>COUNTIF(DI4:DI50,"ch wew  REUM*")</f>
        <v>0</v>
      </c>
      <c r="DJ67" s="116">
        <f t="shared" si="216"/>
        <v>0</v>
      </c>
      <c r="DK67" s="116">
        <f t="shared" si="216"/>
        <v>3</v>
      </c>
      <c r="DL67" s="116">
        <f t="shared" si="216"/>
        <v>0</v>
      </c>
      <c r="DM67" s="116">
        <f t="shared" si="216"/>
        <v>0</v>
      </c>
      <c r="DN67" s="116">
        <f t="shared" si="216"/>
        <v>0</v>
      </c>
      <c r="DO67" s="116">
        <f t="shared" si="216"/>
        <v>3</v>
      </c>
      <c r="DP67" s="116">
        <f>COUNTIF(DP4:DP48,"ch wew  REUM*")</f>
        <v>0</v>
      </c>
      <c r="DQ67" s="116">
        <f t="shared" ref="DQ67:EB67" si="217">COUNTIF(DQ4:DQ50,"ch wew  REUM*")</f>
        <v>0</v>
      </c>
      <c r="DR67" s="116">
        <f t="shared" si="217"/>
        <v>2</v>
      </c>
      <c r="DS67" s="116">
        <f t="shared" si="217"/>
        <v>0</v>
      </c>
      <c r="DT67" s="116">
        <f t="shared" si="217"/>
        <v>0</v>
      </c>
      <c r="DU67" s="116">
        <f t="shared" si="217"/>
        <v>2</v>
      </c>
      <c r="DV67" s="116">
        <f t="shared" si="217"/>
        <v>0</v>
      </c>
      <c r="DW67" s="116">
        <f t="shared" si="217"/>
        <v>0</v>
      </c>
      <c r="DX67" s="116">
        <f t="shared" si="217"/>
        <v>2</v>
      </c>
      <c r="DY67" s="116">
        <f t="shared" si="217"/>
        <v>0</v>
      </c>
      <c r="DZ67" s="116">
        <f t="shared" si="217"/>
        <v>0</v>
      </c>
      <c r="EA67" s="116">
        <f t="shared" si="217"/>
        <v>2</v>
      </c>
      <c r="EB67" s="116">
        <f t="shared" si="217"/>
        <v>0</v>
      </c>
      <c r="EC67" s="116"/>
      <c r="ED67" s="116">
        <f t="shared" ref="ED67:ES67" si="218">COUNTIF(ED4:ED50,"ch wew  REUM*")</f>
        <v>0</v>
      </c>
      <c r="EE67" s="116">
        <f t="shared" si="218"/>
        <v>2</v>
      </c>
      <c r="EF67" s="116">
        <f t="shared" si="218"/>
        <v>0</v>
      </c>
      <c r="EG67" s="116">
        <f t="shared" si="218"/>
        <v>0</v>
      </c>
      <c r="EH67" s="116">
        <f t="shared" si="218"/>
        <v>2</v>
      </c>
      <c r="EI67" s="116">
        <f t="shared" si="218"/>
        <v>0</v>
      </c>
      <c r="EJ67" s="116">
        <f t="shared" si="218"/>
        <v>0</v>
      </c>
      <c r="EK67" s="116">
        <f t="shared" si="218"/>
        <v>1</v>
      </c>
      <c r="EL67" s="116">
        <f t="shared" si="218"/>
        <v>0</v>
      </c>
      <c r="EM67" s="116">
        <f t="shared" si="218"/>
        <v>0</v>
      </c>
      <c r="EN67" s="116"/>
      <c r="EO67" s="116">
        <f t="shared" si="218"/>
        <v>0</v>
      </c>
      <c r="EP67" s="116">
        <f t="shared" si="218"/>
        <v>0</v>
      </c>
      <c r="EQ67" s="116">
        <f t="shared" si="218"/>
        <v>0</v>
      </c>
      <c r="ER67" s="116">
        <f t="shared" si="218"/>
        <v>1</v>
      </c>
      <c r="ES67" s="116">
        <f t="shared" si="218"/>
        <v>0</v>
      </c>
      <c r="ET67" s="116"/>
      <c r="EU67" s="116">
        <f t="shared" ref="EU67:FI67" si="219">COUNTIF(EU4:EU50,"ch wew  REUM*")</f>
        <v>0</v>
      </c>
      <c r="EV67" s="116">
        <f t="shared" si="219"/>
        <v>1</v>
      </c>
      <c r="EW67" s="116">
        <f t="shared" si="219"/>
        <v>0</v>
      </c>
      <c r="EX67" s="116">
        <f t="shared" si="219"/>
        <v>0</v>
      </c>
      <c r="EY67" s="116">
        <f t="shared" si="219"/>
        <v>1</v>
      </c>
      <c r="EZ67" s="116">
        <f t="shared" si="219"/>
        <v>0</v>
      </c>
      <c r="FA67" s="116">
        <f t="shared" si="219"/>
        <v>0</v>
      </c>
      <c r="FB67" s="116"/>
      <c r="FC67" s="116">
        <f t="shared" si="219"/>
        <v>1</v>
      </c>
      <c r="FD67" s="116">
        <f t="shared" si="219"/>
        <v>0</v>
      </c>
      <c r="FE67" s="116">
        <f t="shared" si="219"/>
        <v>0</v>
      </c>
      <c r="FF67" s="116">
        <f t="shared" si="219"/>
        <v>1</v>
      </c>
      <c r="FG67" s="116">
        <f t="shared" si="219"/>
        <v>0</v>
      </c>
      <c r="FH67" s="116">
        <f>COUNTIF(FH4:FH50,"ch wew  REUM*")</f>
        <v>0</v>
      </c>
      <c r="FI67" s="116">
        <f t="shared" si="219"/>
        <v>1</v>
      </c>
      <c r="FJ67" s="116">
        <f>COUNTIF(FJ4:FJ50,"ch wew  REUM*")</f>
        <v>0</v>
      </c>
      <c r="FK67" s="116">
        <f>COUNTIF(FK4:FK50,"ch wew  REUM*")</f>
        <v>0</v>
      </c>
      <c r="FL67" s="116"/>
      <c r="FM67" s="116">
        <f>COUNTIF(FM4:FM50,"ch wew  REUM*")</f>
        <v>1</v>
      </c>
      <c r="FN67" s="116">
        <f>COUNTIF(FN4:FN50,"ch wew  REUM*")</f>
        <v>0</v>
      </c>
      <c r="FO67" s="116"/>
      <c r="FP67" s="116">
        <f t="shared" ref="FP67:FT67" si="220">COUNTIF(FP4:FP50,"ch wew  REUM*")</f>
        <v>0</v>
      </c>
      <c r="FQ67" s="116">
        <f t="shared" si="220"/>
        <v>1</v>
      </c>
      <c r="FR67" s="116">
        <f t="shared" si="220"/>
        <v>0</v>
      </c>
      <c r="FS67" s="116">
        <f t="shared" si="220"/>
        <v>0</v>
      </c>
      <c r="FT67" s="116">
        <f t="shared" si="220"/>
        <v>1</v>
      </c>
      <c r="FU67" s="116">
        <f>COUNTIF(FU4:FU50,"ch wew  REUM*")</f>
        <v>0</v>
      </c>
      <c r="FV67" s="116"/>
      <c r="FW67" s="116">
        <f>COUNTIF(FW4:FW50,"ch wew  REUM*")</f>
        <v>0</v>
      </c>
      <c r="FX67" s="116"/>
      <c r="FY67" s="116">
        <f>COUNTIF(FY4:FY50,"ch wew  REUM*")</f>
        <v>1</v>
      </c>
      <c r="FZ67" s="116">
        <f>COUNTIF(FZ4:FZ50,"ch wew  REUM*")</f>
        <v>0</v>
      </c>
      <c r="GA67" s="116">
        <f>COUNTIF(GA4:GA50,"ch wew  REUM*")</f>
        <v>0</v>
      </c>
      <c r="GB67" s="116">
        <f>COUNTIF(GB4:GB50,"ch wew  REUM*")</f>
        <v>1</v>
      </c>
      <c r="GC67" s="116">
        <f>COUNTIF(GC4:GC50,"ch wew  REUM*")</f>
        <v>0</v>
      </c>
      <c r="GD67" s="116"/>
      <c r="GE67" s="116">
        <f>COUNTIF(GE4:GE50,"ch wew  REUM*")</f>
        <v>0</v>
      </c>
      <c r="GF67" s="116">
        <f>COUNTIF(GF4:GF50,"ch wew  REUM*")</f>
        <v>1</v>
      </c>
      <c r="GG67" s="116">
        <f>COUNTIF(GG4:GG50,"ch wew  REUM*")</f>
        <v>0</v>
      </c>
      <c r="GH67" s="116">
        <f>COUNTIF(GH4:GH50,"ch wew  REUM*")</f>
        <v>0</v>
      </c>
      <c r="GI67" s="116"/>
      <c r="GJ67" s="116">
        <f t="shared" ref="GJ67:GO67" si="221">COUNTIF(GJ4:GJ50,"ch wew  REUM*")</f>
        <v>1</v>
      </c>
      <c r="GK67" s="116">
        <f t="shared" si="221"/>
        <v>0</v>
      </c>
      <c r="GL67" s="116">
        <f t="shared" si="221"/>
        <v>0</v>
      </c>
      <c r="GM67" s="116">
        <f t="shared" si="221"/>
        <v>1</v>
      </c>
      <c r="GN67" s="116">
        <f t="shared" si="221"/>
        <v>0</v>
      </c>
      <c r="GO67" s="116">
        <f t="shared" si="221"/>
        <v>0</v>
      </c>
      <c r="GP67" s="116"/>
      <c r="GQ67" s="116">
        <f t="shared" ref="GQ67:GV67" si="222">COUNTIF(GQ4:GQ50,"ch wew  REUM*")</f>
        <v>1</v>
      </c>
      <c r="GR67" s="116">
        <f t="shared" si="222"/>
        <v>0</v>
      </c>
      <c r="GS67" s="116">
        <f t="shared" si="222"/>
        <v>0</v>
      </c>
      <c r="GT67" s="116">
        <f t="shared" si="222"/>
        <v>1</v>
      </c>
      <c r="GU67" s="116">
        <f t="shared" si="222"/>
        <v>0</v>
      </c>
      <c r="GV67" s="116">
        <f t="shared" si="222"/>
        <v>0</v>
      </c>
      <c r="GW67" s="116"/>
      <c r="GX67" s="116">
        <f t="shared" ref="GX67:HE67" si="223">COUNTIF(GX4:GX50,"ch wew  REUM*")</f>
        <v>1</v>
      </c>
      <c r="GY67" s="116">
        <f t="shared" si="223"/>
        <v>0</v>
      </c>
      <c r="GZ67" s="116">
        <f t="shared" si="223"/>
        <v>0</v>
      </c>
      <c r="HA67" s="116">
        <f t="shared" si="223"/>
        <v>1</v>
      </c>
      <c r="HB67" s="116">
        <f t="shared" si="223"/>
        <v>0</v>
      </c>
      <c r="HC67" s="116">
        <f t="shared" si="223"/>
        <v>0</v>
      </c>
      <c r="HD67" s="116">
        <f t="shared" si="223"/>
        <v>1</v>
      </c>
      <c r="HE67" s="116">
        <f t="shared" si="223"/>
        <v>0</v>
      </c>
      <c r="HF67" s="116"/>
      <c r="HG67" s="116">
        <f t="shared" ref="HG67:HP67" si="224">COUNTIF(HG4:HG50,"ch wew  REUM*")</f>
        <v>0</v>
      </c>
      <c r="HH67" s="116">
        <f t="shared" si="224"/>
        <v>1</v>
      </c>
      <c r="HI67" s="116">
        <f t="shared" si="224"/>
        <v>0</v>
      </c>
      <c r="HJ67" s="116">
        <f t="shared" si="224"/>
        <v>0</v>
      </c>
      <c r="HK67" s="116">
        <f t="shared" si="224"/>
        <v>1</v>
      </c>
      <c r="HL67" s="116">
        <f t="shared" si="224"/>
        <v>0</v>
      </c>
      <c r="HM67" s="116">
        <f t="shared" si="224"/>
        <v>0</v>
      </c>
      <c r="HN67" s="116"/>
      <c r="HO67" s="116">
        <f t="shared" si="224"/>
        <v>1</v>
      </c>
      <c r="HP67" s="116">
        <f t="shared" si="224"/>
        <v>0</v>
      </c>
      <c r="HQ67" s="116">
        <f>COUNTIF(HQ14:HQ50,"ch wew  REUM*")</f>
        <v>0</v>
      </c>
      <c r="HR67" s="116">
        <f t="shared" ref="HR67:IT67" si="225">COUNTIF(HR4:HR50,"ch wew  REUM*")</f>
        <v>1</v>
      </c>
      <c r="HS67" s="116">
        <f t="shared" si="225"/>
        <v>0</v>
      </c>
      <c r="HT67" s="116">
        <f t="shared" si="225"/>
        <v>0</v>
      </c>
      <c r="HU67" s="116">
        <f t="shared" si="225"/>
        <v>1</v>
      </c>
      <c r="HV67" s="116">
        <f t="shared" si="225"/>
        <v>0</v>
      </c>
      <c r="HW67" s="116">
        <f t="shared" si="225"/>
        <v>0</v>
      </c>
      <c r="HX67" s="116">
        <f t="shared" si="225"/>
        <v>2</v>
      </c>
      <c r="HY67" s="116">
        <f t="shared" si="225"/>
        <v>0</v>
      </c>
      <c r="HZ67" s="116">
        <f t="shared" si="225"/>
        <v>0</v>
      </c>
      <c r="IA67" s="116">
        <f t="shared" si="225"/>
        <v>2</v>
      </c>
      <c r="IB67" s="116">
        <f t="shared" si="225"/>
        <v>0</v>
      </c>
      <c r="IC67" s="116"/>
      <c r="ID67" s="116">
        <f t="shared" si="225"/>
        <v>0</v>
      </c>
      <c r="IE67" s="116">
        <f t="shared" si="225"/>
        <v>2</v>
      </c>
      <c r="IF67" s="116">
        <f t="shared" si="225"/>
        <v>0</v>
      </c>
      <c r="IG67" s="116">
        <f t="shared" si="225"/>
        <v>0</v>
      </c>
      <c r="IH67" s="116">
        <f t="shared" si="225"/>
        <v>2</v>
      </c>
      <c r="II67" s="116">
        <f t="shared" si="225"/>
        <v>0</v>
      </c>
      <c r="IJ67" s="116"/>
      <c r="IK67" s="116">
        <f t="shared" si="225"/>
        <v>0</v>
      </c>
      <c r="IL67" s="116">
        <f t="shared" si="225"/>
        <v>1</v>
      </c>
      <c r="IM67" s="116">
        <f t="shared" si="225"/>
        <v>0</v>
      </c>
      <c r="IN67" s="116">
        <f>COUNTIF(IN4:IN50,"ch wew  REUM*")</f>
        <v>0</v>
      </c>
      <c r="IO67" s="116">
        <f t="shared" si="225"/>
        <v>1</v>
      </c>
      <c r="IP67" s="116">
        <f>COUNTIF(IP4:IP50,"ch wew  REUM*")</f>
        <v>0</v>
      </c>
      <c r="IQ67" s="116">
        <f t="shared" si="225"/>
        <v>0</v>
      </c>
      <c r="IR67" s="116">
        <f t="shared" si="225"/>
        <v>1</v>
      </c>
      <c r="IS67" s="116">
        <f>COUNTIF(IS4:IS50,"ch wew  REUM*")</f>
        <v>0</v>
      </c>
      <c r="IT67" s="116">
        <f t="shared" si="225"/>
        <v>0</v>
      </c>
      <c r="IU67" s="116"/>
      <c r="IV67" s="116">
        <f t="shared" ref="IV67:JD67" si="226">COUNTIF(IV4:IV50,"ch wew  REUM*")</f>
        <v>1</v>
      </c>
      <c r="IW67" s="116">
        <f t="shared" si="226"/>
        <v>0</v>
      </c>
      <c r="IX67" s="116">
        <f t="shared" si="226"/>
        <v>0</v>
      </c>
      <c r="IY67" s="116">
        <f t="shared" si="226"/>
        <v>1</v>
      </c>
      <c r="IZ67" s="116">
        <f t="shared" si="226"/>
        <v>0</v>
      </c>
      <c r="JA67" s="116">
        <f t="shared" si="226"/>
        <v>0</v>
      </c>
      <c r="JB67" s="116">
        <f t="shared" si="226"/>
        <v>1</v>
      </c>
      <c r="JC67" s="116">
        <f t="shared" si="226"/>
        <v>0</v>
      </c>
      <c r="JD67" s="116">
        <f t="shared" si="226"/>
        <v>0</v>
      </c>
    </row>
    <row r="68" spans="1:264" s="23" customFormat="1" ht="23.25" customHeight="1">
      <c r="B68" s="28"/>
      <c r="E68" s="24"/>
      <c r="L68" s="25"/>
      <c r="O68" s="25"/>
      <c r="Q68" s="28"/>
      <c r="R68" s="28"/>
      <c r="S68" s="29"/>
      <c r="T68" s="28"/>
      <c r="U68" s="28"/>
      <c r="V68" s="108"/>
      <c r="W68" s="32"/>
      <c r="X68" s="43" t="s">
        <v>32</v>
      </c>
      <c r="Y68" s="49"/>
      <c r="Z68" s="116">
        <f>COUNTIF(Z4:Z50,"ch wew NEFRO 6x45*")</f>
        <v>0</v>
      </c>
      <c r="AA68" s="116">
        <f>COUNTIF(AA4:AA49,"ch wew NEFRO 6x45*")</f>
        <v>0</v>
      </c>
      <c r="AB68" s="116">
        <f>COUNTIF(AB4:AB50,"ch wew NEFRO 6x45*")</f>
        <v>0</v>
      </c>
      <c r="AC68" s="116">
        <f>COUNTIF(AC4:AC50,"ch wew NEFRO 6x45*")</f>
        <v>0</v>
      </c>
      <c r="AD68" s="116">
        <f>COUNTIF(AD4:AD50,"ch wew NEFRO 6x45*")</f>
        <v>0</v>
      </c>
      <c r="AE68" s="116">
        <f>COUNTIF(AE4:AE50,"ch wew NEFRO 6x45*")</f>
        <v>0</v>
      </c>
      <c r="AF68" s="116">
        <f>COUNTIF(AF4:AF50,"ch wew NEFRO 6x45*")</f>
        <v>0</v>
      </c>
      <c r="AG68" s="116"/>
      <c r="AH68" s="116">
        <f>COUNTIF(AH4:AH50,"ch wew NEFRO 6x45*")</f>
        <v>0</v>
      </c>
      <c r="AI68" s="116">
        <f>COUNTIF(AI4:AI50,"ch wew NEFRO 6x45*")</f>
        <v>0</v>
      </c>
      <c r="AJ68" s="116">
        <f>COUNTIF(AJ4:AJ50,"ch wew NEFRO 6x45*")</f>
        <v>0</v>
      </c>
      <c r="AK68" s="116">
        <f>COUNTIF(AK4:AK50,"ch wew NEFRO 6x45*")</f>
        <v>0</v>
      </c>
      <c r="AL68" s="116">
        <f>COUNTIF(AL4:AL50,"ch wew NEFRO 6x45*")</f>
        <v>0</v>
      </c>
      <c r="AM68" s="116"/>
      <c r="AN68" s="116"/>
      <c r="AO68" s="116">
        <f t="shared" ref="AO68:AV68" si="227">COUNTIF(AO4:AO50,"ch wew NEFRO 6x45*")</f>
        <v>0</v>
      </c>
      <c r="AP68" s="116">
        <f t="shared" si="227"/>
        <v>0</v>
      </c>
      <c r="AQ68" s="116">
        <f t="shared" si="227"/>
        <v>0</v>
      </c>
      <c r="AR68" s="116">
        <f t="shared" si="227"/>
        <v>0</v>
      </c>
      <c r="AS68" s="116">
        <f t="shared" si="227"/>
        <v>0</v>
      </c>
      <c r="AT68" s="116">
        <f t="shared" si="227"/>
        <v>0</v>
      </c>
      <c r="AU68" s="116">
        <f t="shared" si="227"/>
        <v>0</v>
      </c>
      <c r="AV68" s="116">
        <f t="shared" si="227"/>
        <v>0</v>
      </c>
      <c r="AW68" s="116"/>
      <c r="AX68" s="116">
        <f>COUNTIF(AX4:AX50,"ch wew NEFRO 6x45*")</f>
        <v>0</v>
      </c>
      <c r="AY68" s="116">
        <f>COUNTIF(AY4:AY50,"ch wew NEFRO 6x45*")</f>
        <v>0</v>
      </c>
      <c r="AZ68" s="116">
        <f>COUNTIF(AZ4:AZ50,"ch wew NEFRO 6x45*")</f>
        <v>0</v>
      </c>
      <c r="BA68" s="116">
        <f>COUNTIF(BA4:BA50,"ch wew NEFRO 6x45*")</f>
        <v>0</v>
      </c>
      <c r="BB68" s="116">
        <f>COUNTIF(BB4:BB50,"ch wew NEFRO 6x45*")</f>
        <v>0</v>
      </c>
      <c r="BC68" s="116"/>
      <c r="BD68" s="116"/>
      <c r="BE68" s="116">
        <f t="shared" ref="BE68:BL68" si="228">COUNTIF(BE4:BE50,"ch wew NEFRO 6x45*")</f>
        <v>0</v>
      </c>
      <c r="BF68" s="116">
        <f t="shared" si="228"/>
        <v>0</v>
      </c>
      <c r="BG68" s="116">
        <f t="shared" si="228"/>
        <v>0</v>
      </c>
      <c r="BH68" s="116">
        <f t="shared" si="228"/>
        <v>0</v>
      </c>
      <c r="BI68" s="116">
        <f t="shared" si="228"/>
        <v>0</v>
      </c>
      <c r="BJ68" s="116">
        <f t="shared" si="228"/>
        <v>0</v>
      </c>
      <c r="BK68" s="116">
        <f t="shared" si="228"/>
        <v>0</v>
      </c>
      <c r="BL68" s="116">
        <f t="shared" si="228"/>
        <v>0</v>
      </c>
      <c r="BM68" s="116"/>
      <c r="BN68" s="116">
        <f>COUNTIF(BN4:BN50,"ch wew NEFRO 6x45*")</f>
        <v>0</v>
      </c>
      <c r="BO68" s="116">
        <f>COUNTIF(BO4:BO49,"ch wew NEFRO 6x45*")</f>
        <v>0</v>
      </c>
      <c r="BP68" s="116">
        <f>COUNTIF(BP4:BP50,"ch wew NEFRO 6x45*")</f>
        <v>0</v>
      </c>
      <c r="BQ68" s="116">
        <f>COUNTIF(BQ4:BQ50,"ch wew NEFRO 6x45*")</f>
        <v>0</v>
      </c>
      <c r="BR68" s="116">
        <f>COUNTIF(BR4:BR50,"ch wew NEFRO 6x45*")</f>
        <v>0</v>
      </c>
      <c r="BS68" s="116"/>
      <c r="BT68" s="116"/>
      <c r="BU68" s="116">
        <f>COUNTIF(BU4:BU50,"ch wew NEFRO 6x45*")</f>
        <v>0</v>
      </c>
      <c r="BV68" s="116">
        <f>COUNTIF(BV4:BV50,"ch wew NEFRO 6x45*")</f>
        <v>0</v>
      </c>
      <c r="BW68" s="116">
        <f>COUNTIF(BW4:BW50,"ch wew NEFRO 6x45*")</f>
        <v>0</v>
      </c>
      <c r="BX68" s="116"/>
      <c r="BY68" s="116">
        <f>COUNTIF(BY4:BY50,"ch wew NEFRO 6x45*")</f>
        <v>0</v>
      </c>
      <c r="BZ68" s="116">
        <f>COUNTIF(BZ4:BZ50,"ch wew NEFRO 6x45*")</f>
        <v>0</v>
      </c>
      <c r="CA68" s="116">
        <f>COUNTIF(CA4:CA50,"ch wew NEFRO 6x45*")</f>
        <v>0</v>
      </c>
      <c r="CB68" s="116">
        <f>COUNTIF(CB14:CB50,"ch wew NEFRO 6x45*")</f>
        <v>0</v>
      </c>
      <c r="CC68" s="116">
        <f>COUNTIF(CC4:CC50,"ch wew NEFRO 6x45*")</f>
        <v>0</v>
      </c>
      <c r="CD68" s="116"/>
      <c r="CE68" s="116">
        <f>COUNTIF(CE4:CE50,"ch wew NEFRO 6x45*")</f>
        <v>0</v>
      </c>
      <c r="CF68" s="116">
        <f>COUNTIF(CF5:CF50,"ch wew NEFRO 6x45*")</f>
        <v>0</v>
      </c>
      <c r="CG68" s="116">
        <f>COUNTIF(CG4:CG50,"ch wew NEFRO 6x45*")</f>
        <v>0</v>
      </c>
      <c r="CH68" s="116">
        <f>COUNTIF(CH4:CH50,"ch wew NEFRO 6x45*")</f>
        <v>0</v>
      </c>
      <c r="CI68" s="116">
        <f>COUNTIF(CI4:CI50,"ch wew NEFRO 6x45*")</f>
        <v>0</v>
      </c>
      <c r="CJ68" s="116"/>
      <c r="CK68" s="116"/>
      <c r="CL68" s="116">
        <f t="shared" ref="CL68:CT68" si="229">COUNTIF(CL4:CL50,"ch wew NEFRO 6x45*")</f>
        <v>0</v>
      </c>
      <c r="CM68" s="116">
        <f t="shared" si="229"/>
        <v>0</v>
      </c>
      <c r="CN68" s="116">
        <f t="shared" si="229"/>
        <v>0</v>
      </c>
      <c r="CO68" s="116"/>
      <c r="CP68" s="116">
        <f t="shared" si="229"/>
        <v>0</v>
      </c>
      <c r="CQ68" s="116">
        <f t="shared" si="229"/>
        <v>0</v>
      </c>
      <c r="CR68" s="116">
        <f t="shared" si="229"/>
        <v>0</v>
      </c>
      <c r="CS68" s="116">
        <f t="shared" si="229"/>
        <v>0</v>
      </c>
      <c r="CT68" s="116">
        <f t="shared" si="229"/>
        <v>0</v>
      </c>
      <c r="CU68" s="116"/>
      <c r="CV68" s="116">
        <f>COUNTIF(CV4:CV50,"ch wew NEFRO 6x45*")</f>
        <v>0</v>
      </c>
      <c r="CW68" s="139"/>
      <c r="CX68" s="116">
        <f>COUNTIF(CX4:CX50,"ch wew NEFRO 6x45*")</f>
        <v>0</v>
      </c>
      <c r="CY68" s="116">
        <f>COUNTIF(CY4:CY50,"ch wew NEFRO 6x45*")</f>
        <v>0</v>
      </c>
      <c r="CZ68" s="116"/>
      <c r="DA68" s="116">
        <f>COUNTIF(DA4:DA50,"ch wew NEFRO 6x45*")</f>
        <v>0</v>
      </c>
      <c r="DB68" s="116">
        <f>COUNTIF(DB4:DB50,"ch wew NEFRO 6x45*")</f>
        <v>0</v>
      </c>
      <c r="DC68" s="116"/>
      <c r="DD68" s="116">
        <f t="shared" ref="DD68:DK68" si="230">COUNTIF(DD4:DD50,"ch wew NEFRO 6x45*")</f>
        <v>0</v>
      </c>
      <c r="DE68" s="116">
        <f t="shared" si="230"/>
        <v>0</v>
      </c>
      <c r="DF68" s="116">
        <f t="shared" si="230"/>
        <v>0</v>
      </c>
      <c r="DG68" s="116">
        <f t="shared" si="230"/>
        <v>0</v>
      </c>
      <c r="DH68" s="116">
        <f t="shared" si="230"/>
        <v>0</v>
      </c>
      <c r="DI68" s="116">
        <f>COUNTIF(DI4:DI50,"ch wew NEFRO 6x45*")</f>
        <v>0</v>
      </c>
      <c r="DJ68" s="116">
        <f t="shared" si="230"/>
        <v>0</v>
      </c>
      <c r="DK68" s="116">
        <f t="shared" si="230"/>
        <v>0</v>
      </c>
      <c r="DL68" s="116"/>
      <c r="DM68" s="116">
        <f>COUNTIF(DM4:DM50,"ch wew NEFRO 6x45*")</f>
        <v>0</v>
      </c>
      <c r="DN68" s="139"/>
      <c r="DO68" s="116">
        <f>COUNTIF(DO4:DO50,"ch wew NEFRO 6x45*")</f>
        <v>0</v>
      </c>
      <c r="DP68" s="116">
        <f>COUNTIF(DP4:DP48,"ch wew NEFRO 6x45*")</f>
        <v>0</v>
      </c>
      <c r="DQ68" s="116">
        <f>COUNTIF(DQ4:DQ50,"ch wew NEFRO 6x45*")</f>
        <v>0</v>
      </c>
      <c r="DR68" s="116">
        <f>COUNTIF(DR4:DR50,"ch wew NEFRO 6x45*")</f>
        <v>0</v>
      </c>
      <c r="DS68" s="116"/>
      <c r="DT68" s="116">
        <f t="shared" ref="DT68:EA68" si="231">COUNTIF(DT4:DT50,"ch wew NEFRO 6x45*")</f>
        <v>0</v>
      </c>
      <c r="DU68" s="116">
        <f t="shared" si="231"/>
        <v>0</v>
      </c>
      <c r="DV68" s="116">
        <f t="shared" si="231"/>
        <v>0</v>
      </c>
      <c r="DW68" s="116">
        <f t="shared" si="231"/>
        <v>0</v>
      </c>
      <c r="DX68" s="116">
        <f t="shared" si="231"/>
        <v>0</v>
      </c>
      <c r="DY68" s="116">
        <f t="shared" si="231"/>
        <v>0</v>
      </c>
      <c r="DZ68" s="116">
        <f t="shared" si="231"/>
        <v>0</v>
      </c>
      <c r="EA68" s="116">
        <f t="shared" si="231"/>
        <v>0</v>
      </c>
      <c r="EB68" s="116"/>
      <c r="EC68" s="116"/>
      <c r="ED68" s="116">
        <f>COUNTIF(ED4:ED50,"ch wew NEFRO 6x45*")</f>
        <v>0</v>
      </c>
      <c r="EE68" s="116">
        <f>COUNTIF(EE4:EE50,"ch wew NEFRO 6x45*")</f>
        <v>0</v>
      </c>
      <c r="EF68" s="116">
        <f>COUNTIF(EF4:EF50,"ch wew NEFRO 6x45*")</f>
        <v>0</v>
      </c>
      <c r="EG68" s="116">
        <f>COUNTIF(EG4:EG50,"ch wew NEFRO 6x45*")</f>
        <v>0</v>
      </c>
      <c r="EH68" s="116">
        <f>COUNTIF(EH4:EH50,"ch wew NEFRO 6x45*")</f>
        <v>0</v>
      </c>
      <c r="EI68" s="116"/>
      <c r="EJ68" s="116">
        <f t="shared" ref="EJ68:ER68" si="232">COUNTIF(EJ4:EJ50,"ch wew NEFRO 6x45*")</f>
        <v>0</v>
      </c>
      <c r="EK68" s="116">
        <f>COUNTIF(EK4:EK50,"ch wew NEFRO 6x45*")</f>
        <v>0</v>
      </c>
      <c r="EL68" s="116">
        <f t="shared" si="232"/>
        <v>0</v>
      </c>
      <c r="EM68" s="116">
        <f t="shared" si="232"/>
        <v>0</v>
      </c>
      <c r="EN68" s="116"/>
      <c r="EO68" s="116">
        <f t="shared" si="232"/>
        <v>0</v>
      </c>
      <c r="EP68" s="116">
        <f t="shared" si="232"/>
        <v>0</v>
      </c>
      <c r="EQ68" s="116">
        <f t="shared" si="232"/>
        <v>0</v>
      </c>
      <c r="ER68" s="116">
        <f t="shared" si="232"/>
        <v>0</v>
      </c>
      <c r="ES68" s="116"/>
      <c r="ET68" s="116"/>
      <c r="EU68" s="116">
        <f>COUNTIF(EU4:EU50,"ch wew NEFRO 6x45*")</f>
        <v>0</v>
      </c>
      <c r="EV68" s="116">
        <f>COUNTIF(EV4:EV50,"ch wew NEFRO 6x45*")</f>
        <v>0</v>
      </c>
      <c r="EW68" s="116">
        <f>COUNTIF(EW4:EW50,"ch wew NEFRO 6x45*")</f>
        <v>0</v>
      </c>
      <c r="EX68" s="116">
        <f>COUNTIF(EX4:EX50,"ch wew NEFRO 6x45*")</f>
        <v>0</v>
      </c>
      <c r="EY68" s="116">
        <f>COUNTIF(EY4:EY50,"ch wew NEFRO 6x45*")</f>
        <v>0</v>
      </c>
      <c r="EZ68" s="116"/>
      <c r="FA68" s="116">
        <f t="shared" ref="FA68:FI68" si="233">COUNTIF(FA4:FA50,"ch wew NEFRO 6x45*")</f>
        <v>0</v>
      </c>
      <c r="FB68" s="116"/>
      <c r="FC68" s="116">
        <f t="shared" si="233"/>
        <v>0</v>
      </c>
      <c r="FD68" s="116">
        <f t="shared" si="233"/>
        <v>0</v>
      </c>
      <c r="FE68" s="116">
        <f>COUNTIF(FE4:FE50,"ch wew NEFRO 6x45*")</f>
        <v>0</v>
      </c>
      <c r="FF68" s="116">
        <f t="shared" si="233"/>
        <v>0</v>
      </c>
      <c r="FG68" s="116">
        <f t="shared" si="233"/>
        <v>0</v>
      </c>
      <c r="FH68" s="116">
        <f>COUNTIF(FH4:FH50,"ch wew NEFRO 6x45*")</f>
        <v>0</v>
      </c>
      <c r="FI68" s="116">
        <f t="shared" si="233"/>
        <v>0</v>
      </c>
      <c r="FJ68" s="116"/>
      <c r="FK68" s="116">
        <f>COUNTIF(FK4:FK50,"ch wew NEFRO 6x45*")</f>
        <v>0</v>
      </c>
      <c r="FL68" s="116"/>
      <c r="FM68" s="116">
        <f>COUNTIF(FM4:FM50,"ch wew NEFRO 6x45*")</f>
        <v>0</v>
      </c>
      <c r="FN68" s="116">
        <f>COUNTIF(FN4:FN50,"ch wew NEFRO 6x45*")</f>
        <v>0</v>
      </c>
      <c r="FO68" s="116"/>
      <c r="FP68" s="116">
        <f>COUNTIF(FP4:FP50,"ch wew NEFRO 6x45*")</f>
        <v>0</v>
      </c>
      <c r="FQ68" s="116">
        <f>COUNTIF(FQ4:FQ50,"ch wew NEFRO 6x45*")</f>
        <v>0</v>
      </c>
      <c r="FR68" s="116"/>
      <c r="FS68" s="116">
        <f t="shared" ref="FS68:GB68" si="234">COUNTIF(FS4:FS50,"ch wew NEFRO 6x45*")</f>
        <v>0</v>
      </c>
      <c r="FT68" s="116">
        <f t="shared" si="234"/>
        <v>0</v>
      </c>
      <c r="FU68" s="116">
        <f>COUNTIF(FU4:FU50,"ch wew NEFRO 6x45*")</f>
        <v>0</v>
      </c>
      <c r="FV68" s="116"/>
      <c r="FW68" s="116">
        <f t="shared" si="234"/>
        <v>0</v>
      </c>
      <c r="FX68" s="116"/>
      <c r="FY68" s="116">
        <f t="shared" si="234"/>
        <v>0</v>
      </c>
      <c r="FZ68" s="116">
        <f t="shared" si="234"/>
        <v>0</v>
      </c>
      <c r="GA68" s="116">
        <f t="shared" si="234"/>
        <v>0</v>
      </c>
      <c r="GB68" s="116">
        <f t="shared" si="234"/>
        <v>0</v>
      </c>
      <c r="GC68" s="116"/>
      <c r="GD68" s="116"/>
      <c r="GE68" s="116">
        <f>COUNTIF(GE4:GE50,"ch wew NEFRO 6x45*")</f>
        <v>0</v>
      </c>
      <c r="GF68" s="116">
        <f>COUNTIF(GF4:GF50,"ch wew NEFRO 6x45*")</f>
        <v>0</v>
      </c>
      <c r="GG68" s="116">
        <f>COUNTIF(GG4:GG50,"ch wew NEFRO 6x45*")</f>
        <v>0</v>
      </c>
      <c r="GH68" s="116">
        <f>COUNTIF(GH4:GH50,"ch wew NEFRO 6x45*")</f>
        <v>0</v>
      </c>
      <c r="GI68" s="116"/>
      <c r="GJ68" s="116">
        <f>COUNTIF(GJ4:GJ50,"ch wew NEFRO 6x45*")</f>
        <v>0</v>
      </c>
      <c r="GK68" s="116"/>
      <c r="GL68" s="116">
        <f t="shared" ref="GL68:GT68" si="235">COUNTIF(GL4:GL50,"ch wew NEFRO 6x45*")</f>
        <v>0</v>
      </c>
      <c r="GM68" s="116">
        <f>COUNTIF(GM4:GM50,"ch wew NEFRO 6x45*")</f>
        <v>0</v>
      </c>
      <c r="GN68" s="116">
        <f t="shared" si="235"/>
        <v>0</v>
      </c>
      <c r="GO68" s="116">
        <f>COUNTIF(GO4:GO50,"ch wew NEFRO 6x45*")</f>
        <v>0</v>
      </c>
      <c r="GP68" s="116"/>
      <c r="GQ68" s="116">
        <f t="shared" si="235"/>
        <v>0</v>
      </c>
      <c r="GR68" s="116">
        <f t="shared" si="235"/>
        <v>0</v>
      </c>
      <c r="GS68" s="116">
        <f t="shared" si="235"/>
        <v>0</v>
      </c>
      <c r="GT68" s="116">
        <f t="shared" si="235"/>
        <v>0</v>
      </c>
      <c r="GU68" s="116"/>
      <c r="GV68" s="116">
        <f>COUNTIF(GV4:GV50,"ch wew NEFRO 6x45*")</f>
        <v>0</v>
      </c>
      <c r="GW68" s="116"/>
      <c r="GX68" s="116">
        <f>COUNTIF(GX4:GX50,"ch wew NEFRO 6x45*")</f>
        <v>0</v>
      </c>
      <c r="GY68" s="116">
        <f>COUNTIF(GY4:GY50,"ch wew NEFRO 6x45*")</f>
        <v>0</v>
      </c>
      <c r="GZ68" s="116">
        <f>COUNTIF(GZ4:GZ50,"ch wew NEFRO 6x45*")</f>
        <v>0</v>
      </c>
      <c r="HA68" s="116">
        <f>COUNTIF(HA4:HA50,"ch wew NEFRO 6x45*")</f>
        <v>0</v>
      </c>
      <c r="HB68" s="116"/>
      <c r="HC68" s="116">
        <f t="shared" ref="HC68:HK68" si="236">COUNTIF(HC4:HC50,"ch wew NEFRO 6x45*")</f>
        <v>0</v>
      </c>
      <c r="HD68" s="116">
        <f>COUNTIF(HD4:HD50,"ch wew NEFRO 6x45*")</f>
        <v>0</v>
      </c>
      <c r="HE68" s="116">
        <f t="shared" si="236"/>
        <v>0</v>
      </c>
      <c r="HF68" s="116"/>
      <c r="HG68" s="116">
        <f t="shared" si="236"/>
        <v>0</v>
      </c>
      <c r="HH68" s="116">
        <f t="shared" si="236"/>
        <v>0</v>
      </c>
      <c r="HI68" s="116">
        <f t="shared" si="236"/>
        <v>0</v>
      </c>
      <c r="HJ68" s="116">
        <f>COUNTIF(HJ4:HJ50,"ch wew NEFRO 6x45*")</f>
        <v>0</v>
      </c>
      <c r="HK68" s="116">
        <f t="shared" si="236"/>
        <v>0</v>
      </c>
      <c r="HL68" s="116"/>
      <c r="HM68" s="116">
        <f>COUNTIF(HM4:HM50,"ch wew NEFRO 6x45*")</f>
        <v>0</v>
      </c>
      <c r="HN68" s="116"/>
      <c r="HO68" s="116">
        <f>COUNTIF(HO4:HO50,"ch wew NEFRO 6x45*")</f>
        <v>0</v>
      </c>
      <c r="HP68" s="116">
        <f>COUNTIF(HP4:HP50,"ch wew NEFRO 6x45*")</f>
        <v>0</v>
      </c>
      <c r="HQ68" s="116">
        <f>COUNTIF(HQ14:HQ50,"ch wew NEFRO 6x45*")</f>
        <v>0</v>
      </c>
      <c r="HR68" s="116">
        <f>COUNTIF(HR4:HR50,"ch wew NEFRO 6x45*")</f>
        <v>0</v>
      </c>
      <c r="HS68" s="116"/>
      <c r="HT68" s="116">
        <f t="shared" ref="HT68:IA68" si="237">COUNTIF(HT4:HT50,"ch wew NEFRO 6x45*")</f>
        <v>0</v>
      </c>
      <c r="HU68" s="116">
        <f t="shared" si="237"/>
        <v>0</v>
      </c>
      <c r="HV68" s="116">
        <f t="shared" si="237"/>
        <v>0</v>
      </c>
      <c r="HW68" s="116">
        <f t="shared" si="237"/>
        <v>0</v>
      </c>
      <c r="HX68" s="116">
        <f t="shared" si="237"/>
        <v>0</v>
      </c>
      <c r="HY68" s="116">
        <f t="shared" si="237"/>
        <v>0</v>
      </c>
      <c r="HZ68" s="116">
        <f t="shared" si="237"/>
        <v>0</v>
      </c>
      <c r="IA68" s="116">
        <f t="shared" si="237"/>
        <v>0</v>
      </c>
      <c r="IB68" s="116"/>
      <c r="IC68" s="116"/>
      <c r="ID68" s="116">
        <f>COUNTIF(ID4:ID50,"ch wew NEFRO 6x45*")</f>
        <v>0</v>
      </c>
      <c r="IE68" s="116">
        <f>COUNTIF(IE4:IE50,"ch wew NEFRO 6x45*")</f>
        <v>0</v>
      </c>
      <c r="IF68" s="116">
        <f>COUNTIF(IF4:IF50,"ch wew NEFRO 6x45*")</f>
        <v>0</v>
      </c>
      <c r="IG68" s="116">
        <f>COUNTIF(IG4:IG50,"ch wew NEFRO 6x45*")</f>
        <v>0</v>
      </c>
      <c r="IH68" s="116">
        <f>COUNTIF(IH4:IH50,"ch wew NEFRO 6x45*")</f>
        <v>0</v>
      </c>
      <c r="II68" s="116"/>
      <c r="IJ68" s="116"/>
      <c r="IK68" s="116">
        <f t="shared" ref="IK68:IR68" si="238">COUNTIF(IK4:IK50,"ch wew NEFRO 6x45*")</f>
        <v>0</v>
      </c>
      <c r="IL68" s="116">
        <f t="shared" si="238"/>
        <v>0</v>
      </c>
      <c r="IM68" s="116">
        <f t="shared" si="238"/>
        <v>0</v>
      </c>
      <c r="IN68" s="116">
        <f>COUNTIF(IN4:IN50,"ch wew NEFRO 6x45*")</f>
        <v>0</v>
      </c>
      <c r="IO68" s="116">
        <f t="shared" si="238"/>
        <v>0</v>
      </c>
      <c r="IP68" s="116">
        <f>COUNTIF(IP4:IP50,"ch wew NEFRO 6x45*")</f>
        <v>0</v>
      </c>
      <c r="IQ68" s="116">
        <f t="shared" si="238"/>
        <v>0</v>
      </c>
      <c r="IR68" s="116">
        <f t="shared" si="238"/>
        <v>0</v>
      </c>
      <c r="IS68" s="116"/>
      <c r="IT68" s="116">
        <f>COUNTIF(IT4:IT50,"ch wew NEFRO 6x45*")</f>
        <v>0</v>
      </c>
      <c r="IU68" s="116"/>
      <c r="IV68" s="116">
        <f>COUNTIF(IV4:IV50,"ch wew NEFRO 6x45*")</f>
        <v>0</v>
      </c>
      <c r="IW68" s="116">
        <f>COUNTIF(IW4:IW50,"ch wew NEFRO 6x45*")</f>
        <v>0</v>
      </c>
      <c r="IX68" s="116">
        <f>COUNTIF(IX4:IX50,"ch wew NEFRO 6x45*")</f>
        <v>0</v>
      </c>
      <c r="IY68" s="116">
        <f>COUNTIF(IY4:IY50,"ch wew NEFRO 6x45*")</f>
        <v>0</v>
      </c>
      <c r="IZ68" s="116"/>
      <c r="JA68" s="116">
        <f t="shared" ref="JA68:JD68" si="239">COUNTIF(JA4:JA50,"ch wew NEFRO 6x45*")</f>
        <v>0</v>
      </c>
      <c r="JB68" s="116">
        <f t="shared" si="239"/>
        <v>0</v>
      </c>
      <c r="JC68" s="116">
        <f t="shared" si="239"/>
        <v>0</v>
      </c>
      <c r="JD68" s="116">
        <f t="shared" si="239"/>
        <v>0</v>
      </c>
    </row>
    <row r="69" spans="1:264" s="23" customFormat="1" ht="23.25" customHeight="1">
      <c r="B69" s="28"/>
      <c r="E69" s="24"/>
      <c r="L69" s="25"/>
      <c r="O69" s="25"/>
      <c r="Q69" s="28"/>
      <c r="R69" s="28"/>
      <c r="S69" s="29"/>
      <c r="T69" s="28"/>
      <c r="U69" s="28"/>
      <c r="V69" s="108"/>
      <c r="W69" s="32"/>
      <c r="X69" s="43" t="s">
        <v>33</v>
      </c>
      <c r="Y69"/>
      <c r="Z69" s="116">
        <f>COUNTIF(Z4:Z50,"chir dzieci*")</f>
        <v>0</v>
      </c>
      <c r="AA69" s="116">
        <f>COUNTIF(AA4:AA49,"chir dzieci*")</f>
        <v>0</v>
      </c>
      <c r="AB69" s="116">
        <f>COUNTIF(AB4:AB50,"chir dzieci*")</f>
        <v>0</v>
      </c>
      <c r="AC69" s="116">
        <f>COUNTIF(AC4:AC50,"chir dzieci*")</f>
        <v>0</v>
      </c>
      <c r="AD69" s="116">
        <f>COUNTIF(AD4:AD50,"chir dzieci*")</f>
        <v>0</v>
      </c>
      <c r="AE69" s="116">
        <f>COUNTIF(AE4:AE50,"chir dzieci*")</f>
        <v>0</v>
      </c>
      <c r="AF69" s="116">
        <f>COUNTIF(AF4:AF50,"chir dzieci*")</f>
        <v>0</v>
      </c>
      <c r="AG69" s="116"/>
      <c r="AH69" s="116">
        <f>COUNTIF(AH4:AH50,"chir dzieci*")</f>
        <v>0</v>
      </c>
      <c r="AI69" s="116">
        <f>COUNTIF(AI4:AI50,"chir dzieci*")</f>
        <v>0</v>
      </c>
      <c r="AJ69" s="116">
        <f>COUNTIF(AJ4:AJ50,"chir dzieci*")</f>
        <v>0</v>
      </c>
      <c r="AK69" s="116">
        <f>COUNTIF(AK4:AK50,"chir dzieci*")</f>
        <v>0</v>
      </c>
      <c r="AL69" s="116">
        <f>COUNTIF(AL4:AL50,"chir dzieci*")</f>
        <v>0</v>
      </c>
      <c r="AM69" s="116"/>
      <c r="AN69" s="116"/>
      <c r="AO69" s="116">
        <f t="shared" ref="AO69:AV69" si="240">COUNTIF(AO4:AO50,"chir dzieci*")</f>
        <v>0</v>
      </c>
      <c r="AP69" s="116">
        <f t="shared" si="240"/>
        <v>0</v>
      </c>
      <c r="AQ69" s="116">
        <f t="shared" si="240"/>
        <v>0</v>
      </c>
      <c r="AR69" s="116">
        <f t="shared" si="240"/>
        <v>0</v>
      </c>
      <c r="AS69" s="116">
        <f t="shared" si="240"/>
        <v>0</v>
      </c>
      <c r="AT69" s="116">
        <f t="shared" si="240"/>
        <v>0</v>
      </c>
      <c r="AU69" s="116">
        <f t="shared" si="240"/>
        <v>0</v>
      </c>
      <c r="AV69" s="116">
        <f t="shared" si="240"/>
        <v>0</v>
      </c>
      <c r="AW69" s="116"/>
      <c r="AX69" s="116">
        <f>COUNTIF(AX4:AX50,"chir dzieci*")</f>
        <v>0</v>
      </c>
      <c r="AY69" s="116">
        <f>COUNTIF(AY4:AY50,"chir dzieci*")</f>
        <v>0</v>
      </c>
      <c r="AZ69" s="116">
        <f>COUNTIF(AZ4:AZ50,"chir dzieci*")</f>
        <v>0</v>
      </c>
      <c r="BA69" s="116">
        <f>COUNTIF(BA4:BA50,"chir dzieci*")</f>
        <v>0</v>
      </c>
      <c r="BB69" s="116">
        <f>COUNTIF(BB4:BB50,"chir dzieci*")</f>
        <v>0</v>
      </c>
      <c r="BC69" s="116"/>
      <c r="BD69" s="116"/>
      <c r="BE69" s="116">
        <f t="shared" ref="BE69:BL69" si="241">COUNTIF(BE4:BE50,"chir dzieci*")</f>
        <v>0</v>
      </c>
      <c r="BF69" s="116">
        <f t="shared" si="241"/>
        <v>0</v>
      </c>
      <c r="BG69" s="116">
        <f t="shared" si="241"/>
        <v>0</v>
      </c>
      <c r="BH69" s="116">
        <f t="shared" si="241"/>
        <v>0</v>
      </c>
      <c r="BI69" s="116">
        <f t="shared" si="241"/>
        <v>0</v>
      </c>
      <c r="BJ69" s="116">
        <f t="shared" si="241"/>
        <v>0</v>
      </c>
      <c r="BK69" s="116">
        <f t="shared" si="241"/>
        <v>0</v>
      </c>
      <c r="BL69" s="116">
        <f t="shared" si="241"/>
        <v>0</v>
      </c>
      <c r="BM69" s="116"/>
      <c r="BN69" s="116">
        <f>COUNTIF(BN4:BN50,"chir dzieci*")</f>
        <v>0</v>
      </c>
      <c r="BO69" s="116">
        <f>COUNTIF(BO4:BO49,"chir dzieci*")</f>
        <v>0</v>
      </c>
      <c r="BP69" s="116">
        <f>COUNTIF(BP4:BP50,"chir dzieci*")</f>
        <v>0</v>
      </c>
      <c r="BQ69" s="116">
        <f>COUNTIF(BQ4:BQ50,"chir dzieci*")</f>
        <v>0</v>
      </c>
      <c r="BR69" s="116">
        <f>COUNTIF(BR4:BR50,"chir dzieci*")</f>
        <v>0</v>
      </c>
      <c r="BS69" s="116"/>
      <c r="BT69" s="116"/>
      <c r="BU69" s="116">
        <f>COUNTIF(BU4:BU50,"chir dzieci*")</f>
        <v>0</v>
      </c>
      <c r="BV69" s="116">
        <f>COUNTIF(BV4:BV50,"chir dzieci*")</f>
        <v>0</v>
      </c>
      <c r="BW69" s="116">
        <f>COUNTIF(BW4:BW50,"chir dzieci*")</f>
        <v>0</v>
      </c>
      <c r="BX69" s="116"/>
      <c r="BY69" s="116">
        <f>COUNTIF(BY4:BY50,"chir dzieci*")</f>
        <v>0</v>
      </c>
      <c r="BZ69" s="116">
        <f>COUNTIF(BZ4:BZ50,"chir dzieci*")</f>
        <v>0</v>
      </c>
      <c r="CA69" s="116">
        <f>COUNTIF(CA4:CA50,"chir dzieci*")</f>
        <v>0</v>
      </c>
      <c r="CB69" s="116">
        <f>COUNTIF(CB14:CB50,"chir dzieci*")</f>
        <v>0</v>
      </c>
      <c r="CC69" s="116">
        <f>COUNTIF(CC4:CC50,"chir dzieci*")</f>
        <v>0</v>
      </c>
      <c r="CD69" s="116"/>
      <c r="CE69" s="116">
        <f>COUNTIF(CE4:CE50,"chir dzieci*")</f>
        <v>0</v>
      </c>
      <c r="CF69" s="116">
        <f>COUNTIF(CF5:CF50,"chir dzieci*")</f>
        <v>0</v>
      </c>
      <c r="CG69" s="116">
        <f>COUNTIF(CG4:CG50,"chir dzieci*")</f>
        <v>0</v>
      </c>
      <c r="CH69" s="116">
        <f>COUNTIF(CH4:CH50,"chir dzieci*")</f>
        <v>0</v>
      </c>
      <c r="CI69" s="116">
        <f>COUNTIF(CI4:CI50,"chir dzieci*")</f>
        <v>0</v>
      </c>
      <c r="CJ69" s="116"/>
      <c r="CK69" s="116"/>
      <c r="CL69" s="116">
        <f t="shared" ref="CL69:CT69" si="242">COUNTIF(CL4:CL50,"chir dzieci*")</f>
        <v>0</v>
      </c>
      <c r="CM69" s="116">
        <f t="shared" si="242"/>
        <v>0</v>
      </c>
      <c r="CN69" s="116">
        <f t="shared" si="242"/>
        <v>0</v>
      </c>
      <c r="CO69" s="116"/>
      <c r="CP69" s="116">
        <f t="shared" si="242"/>
        <v>0</v>
      </c>
      <c r="CQ69" s="116">
        <f t="shared" si="242"/>
        <v>0</v>
      </c>
      <c r="CR69" s="116">
        <f t="shared" si="242"/>
        <v>0</v>
      </c>
      <c r="CS69" s="116">
        <f t="shared" si="242"/>
        <v>0</v>
      </c>
      <c r="CT69" s="116">
        <f t="shared" si="242"/>
        <v>0</v>
      </c>
      <c r="CU69" s="116"/>
      <c r="CV69" s="116">
        <f>COUNTIF(CV4:CV50,"chir dzieci*")</f>
        <v>0</v>
      </c>
      <c r="CW69" s="139"/>
      <c r="CX69" s="116">
        <f>COUNTIF(CX4:CX50,"chir dzieci*")</f>
        <v>0</v>
      </c>
      <c r="CY69" s="116">
        <f>COUNTIF(CY4:CY50,"chir dzieci*")</f>
        <v>0</v>
      </c>
      <c r="CZ69" s="116"/>
      <c r="DA69" s="116">
        <f>COUNTIF(DA4:DA50,"chir dzieci*")</f>
        <v>0</v>
      </c>
      <c r="DB69" s="116">
        <f>COUNTIF(DB4:DB50,"chir dzieci*")</f>
        <v>0</v>
      </c>
      <c r="DC69" s="116"/>
      <c r="DD69" s="116">
        <f t="shared" ref="DD69:DK69" si="243">COUNTIF(DD4:DD50,"chir dzieci*")</f>
        <v>0</v>
      </c>
      <c r="DE69" s="116">
        <f t="shared" si="243"/>
        <v>0</v>
      </c>
      <c r="DF69" s="116">
        <f t="shared" si="243"/>
        <v>0</v>
      </c>
      <c r="DG69" s="116">
        <f t="shared" si="243"/>
        <v>0</v>
      </c>
      <c r="DH69" s="116">
        <f t="shared" si="243"/>
        <v>0</v>
      </c>
      <c r="DI69" s="116">
        <f>COUNTIF(DI4:DI50,"chir dzieci*")</f>
        <v>0</v>
      </c>
      <c r="DJ69" s="116">
        <f t="shared" si="243"/>
        <v>0</v>
      </c>
      <c r="DK69" s="116">
        <f t="shared" si="243"/>
        <v>0</v>
      </c>
      <c r="DL69" s="116"/>
      <c r="DM69" s="116">
        <f>COUNTIF(DM4:DM50,"chir dzieci*")</f>
        <v>0</v>
      </c>
      <c r="DN69" s="139"/>
      <c r="DO69" s="116">
        <f>COUNTIF(DO4:DO50,"chir dzieci*")</f>
        <v>0</v>
      </c>
      <c r="DP69" s="116">
        <f>COUNTIF(DP4:DP48,"chir dzieci*")</f>
        <v>0</v>
      </c>
      <c r="DQ69" s="116">
        <f>COUNTIF(DQ4:DQ50,"chir dzieci*")</f>
        <v>0</v>
      </c>
      <c r="DR69" s="116">
        <f>COUNTIF(DR4:DR50,"chir dzieci*")</f>
        <v>0</v>
      </c>
      <c r="DS69" s="116"/>
      <c r="DT69" s="116">
        <f t="shared" ref="DT69:EA69" si="244">COUNTIF(DT4:DT50,"chir dzieci*")</f>
        <v>0</v>
      </c>
      <c r="DU69" s="116">
        <f t="shared" si="244"/>
        <v>1</v>
      </c>
      <c r="DV69" s="116">
        <f t="shared" si="244"/>
        <v>0</v>
      </c>
      <c r="DW69" s="116">
        <f t="shared" si="244"/>
        <v>0</v>
      </c>
      <c r="DX69" s="116">
        <f t="shared" si="244"/>
        <v>1</v>
      </c>
      <c r="DY69" s="116">
        <f t="shared" si="244"/>
        <v>0</v>
      </c>
      <c r="DZ69" s="116">
        <f t="shared" si="244"/>
        <v>0</v>
      </c>
      <c r="EA69" s="116">
        <f t="shared" si="244"/>
        <v>1</v>
      </c>
      <c r="EB69" s="116"/>
      <c r="EC69" s="116"/>
      <c r="ED69" s="116">
        <f>COUNTIF(ED4:ED50,"chir dzieci*")</f>
        <v>0</v>
      </c>
      <c r="EE69" s="116">
        <f>COUNTIF(EE4:EE50,"chir dzieci*")</f>
        <v>1</v>
      </c>
      <c r="EF69" s="116">
        <f>COUNTIF(EF4:EF50,"chir dzieci*")</f>
        <v>0</v>
      </c>
      <c r="EG69" s="116">
        <f>COUNTIF(EG4:EG50,"chir dzieci*")</f>
        <v>0</v>
      </c>
      <c r="EH69" s="116">
        <f>COUNTIF(EH4:EH50,"chir dzieci*")</f>
        <v>1</v>
      </c>
      <c r="EI69" s="116"/>
      <c r="EJ69" s="116">
        <f t="shared" ref="EJ69:ER69" si="245">COUNTIF(EJ4:EJ50,"chir dzieci*")</f>
        <v>0</v>
      </c>
      <c r="EK69" s="116">
        <f>COUNTIF(EK4:EK50,"chir dzieci*")</f>
        <v>0</v>
      </c>
      <c r="EL69" s="116">
        <f t="shared" si="245"/>
        <v>0</v>
      </c>
      <c r="EM69" s="116">
        <f t="shared" si="245"/>
        <v>0</v>
      </c>
      <c r="EN69" s="116"/>
      <c r="EO69" s="116">
        <f t="shared" si="245"/>
        <v>0</v>
      </c>
      <c r="EP69" s="116">
        <f t="shared" si="245"/>
        <v>0</v>
      </c>
      <c r="EQ69" s="116">
        <f t="shared" si="245"/>
        <v>0</v>
      </c>
      <c r="ER69" s="116">
        <f t="shared" si="245"/>
        <v>0</v>
      </c>
      <c r="ES69" s="116"/>
      <c r="ET69" s="116"/>
      <c r="EU69" s="116">
        <f>COUNTIF(EU4:EU50,"chir dzieci*")</f>
        <v>0</v>
      </c>
      <c r="EV69" s="116">
        <f>COUNTIF(EV4:EV50,"chir dzieci*")</f>
        <v>0</v>
      </c>
      <c r="EW69" s="116">
        <f>COUNTIF(EW4:EW50,"chir dzieci*")</f>
        <v>0</v>
      </c>
      <c r="EX69" s="116">
        <f>COUNTIF(EX4:EX50,"chir dzieci*")</f>
        <v>0</v>
      </c>
      <c r="EY69" s="116">
        <f>COUNTIF(EY4:EY50,"chir dzieci*")</f>
        <v>0</v>
      </c>
      <c r="EZ69" s="116"/>
      <c r="FA69" s="116">
        <f t="shared" ref="FA69:FI69" si="246">COUNTIF(FA4:FA50,"chir dzieci*")</f>
        <v>0</v>
      </c>
      <c r="FB69" s="116"/>
      <c r="FC69" s="116">
        <f t="shared" si="246"/>
        <v>0</v>
      </c>
      <c r="FD69" s="116">
        <f t="shared" si="246"/>
        <v>0</v>
      </c>
      <c r="FE69" s="116">
        <f>COUNTIF(FE4:FE50,"chir dzieci*")</f>
        <v>0</v>
      </c>
      <c r="FF69" s="116">
        <f t="shared" si="246"/>
        <v>0</v>
      </c>
      <c r="FG69" s="116">
        <f t="shared" si="246"/>
        <v>0</v>
      </c>
      <c r="FH69" s="116">
        <f>COUNTIF(FH4:FH50,"chir dzieci*")</f>
        <v>0</v>
      </c>
      <c r="FI69" s="116">
        <f t="shared" si="246"/>
        <v>0</v>
      </c>
      <c r="FJ69" s="116"/>
      <c r="FK69" s="116">
        <f>COUNTIF(FK4:FK50,"chir dzieci*")</f>
        <v>0</v>
      </c>
      <c r="FL69" s="116"/>
      <c r="FM69" s="116">
        <f>COUNTIF(FM4:FM50,"chir dzieci*")</f>
        <v>0</v>
      </c>
      <c r="FN69" s="116">
        <f>COUNTIF(FN4:FN50,"chir dzieci*")</f>
        <v>0</v>
      </c>
      <c r="FO69" s="116"/>
      <c r="FP69" s="116">
        <f>COUNTIF(FP4:FP50,"chir dzieci*")</f>
        <v>0</v>
      </c>
      <c r="FQ69" s="116">
        <f>COUNTIF(FQ4:FQ50,"chir dzieci*")</f>
        <v>0</v>
      </c>
      <c r="FR69" s="116"/>
      <c r="FS69" s="116">
        <f t="shared" ref="FS69:GB69" si="247">COUNTIF(FS4:FS50,"chir dzieci*")</f>
        <v>0</v>
      </c>
      <c r="FT69" s="116">
        <f t="shared" si="247"/>
        <v>0</v>
      </c>
      <c r="FU69" s="116">
        <f>COUNTIF(FU4:FU50,"chir dzieci*")</f>
        <v>0</v>
      </c>
      <c r="FV69" s="116"/>
      <c r="FW69" s="116">
        <f t="shared" si="247"/>
        <v>0</v>
      </c>
      <c r="FX69" s="116"/>
      <c r="FY69" s="116">
        <f t="shared" si="247"/>
        <v>0</v>
      </c>
      <c r="FZ69" s="116">
        <f t="shared" si="247"/>
        <v>0</v>
      </c>
      <c r="GA69" s="116">
        <f t="shared" si="247"/>
        <v>0</v>
      </c>
      <c r="GB69" s="116">
        <f t="shared" si="247"/>
        <v>1</v>
      </c>
      <c r="GC69" s="116"/>
      <c r="GD69" s="116"/>
      <c r="GE69" s="116">
        <f>COUNTIF(GE4:GE50,"chir dzieci*")</f>
        <v>0</v>
      </c>
      <c r="GF69" s="116">
        <f>COUNTIF(GF4:GF50,"chir dzieci*")</f>
        <v>1</v>
      </c>
      <c r="GG69" s="116">
        <f>COUNTIF(GG4:GG50,"chir dzieci*")</f>
        <v>0</v>
      </c>
      <c r="GH69" s="116">
        <f>COUNTIF(GH4:GH50,"chir dzieci*")</f>
        <v>0</v>
      </c>
      <c r="GI69" s="116"/>
      <c r="GJ69" s="116">
        <f>COUNTIF(GJ4:GJ50,"chir dzieci*")</f>
        <v>1</v>
      </c>
      <c r="GK69" s="116"/>
      <c r="GL69" s="116">
        <f t="shared" ref="GL69:GT69" si="248">COUNTIF(GL4:GL50,"chir dzieci*")</f>
        <v>0</v>
      </c>
      <c r="GM69" s="116">
        <f>COUNTIF(GM4:GM50,"chir dzieci*")</f>
        <v>1</v>
      </c>
      <c r="GN69" s="116">
        <f t="shared" si="248"/>
        <v>0</v>
      </c>
      <c r="GO69" s="116">
        <f>COUNTIF(GO4:GO50,"chir dzieci*")</f>
        <v>0</v>
      </c>
      <c r="GP69" s="116"/>
      <c r="GQ69" s="116">
        <f t="shared" si="248"/>
        <v>1</v>
      </c>
      <c r="GR69" s="116">
        <f t="shared" si="248"/>
        <v>0</v>
      </c>
      <c r="GS69" s="116">
        <f t="shared" si="248"/>
        <v>0</v>
      </c>
      <c r="GT69" s="116">
        <f t="shared" si="248"/>
        <v>0</v>
      </c>
      <c r="GU69" s="116"/>
      <c r="GV69" s="116">
        <f>COUNTIF(GV4:GV50,"chir dzieci*")</f>
        <v>0</v>
      </c>
      <c r="GW69" s="116"/>
      <c r="GX69" s="116">
        <f>COUNTIF(GX4:GX50,"chir dzieci*")</f>
        <v>0</v>
      </c>
      <c r="GY69" s="116">
        <f>COUNTIF(GY4:GY50,"chir dzieci*")</f>
        <v>0</v>
      </c>
      <c r="GZ69" s="116">
        <f>COUNTIF(GZ4:GZ50,"chir dzieci*")</f>
        <v>0</v>
      </c>
      <c r="HA69" s="116">
        <f>COUNTIF(HA4:HA50,"chir dzieci*")</f>
        <v>0</v>
      </c>
      <c r="HB69" s="116"/>
      <c r="HC69" s="116">
        <f t="shared" ref="HC69:HK69" si="249">COUNTIF(HC4:HC50,"chir dzieci*")</f>
        <v>0</v>
      </c>
      <c r="HD69" s="116">
        <f>COUNTIF(HD4:HD50,"chir dzieci*")</f>
        <v>0</v>
      </c>
      <c r="HE69" s="116">
        <f t="shared" si="249"/>
        <v>0</v>
      </c>
      <c r="HF69" s="116"/>
      <c r="HG69" s="116">
        <f t="shared" si="249"/>
        <v>0</v>
      </c>
      <c r="HH69" s="116">
        <f t="shared" si="249"/>
        <v>0</v>
      </c>
      <c r="HI69" s="116">
        <f t="shared" si="249"/>
        <v>0</v>
      </c>
      <c r="HJ69" s="116">
        <f>COUNTIF(HJ4:HJ50,"chir dzieci*")</f>
        <v>0</v>
      </c>
      <c r="HK69" s="116">
        <f t="shared" si="249"/>
        <v>0</v>
      </c>
      <c r="HL69" s="116"/>
      <c r="HM69" s="116">
        <f>COUNTIF(HM4:HM50,"chir dzieci*")</f>
        <v>0</v>
      </c>
      <c r="HN69" s="116"/>
      <c r="HO69" s="116">
        <f>COUNTIF(HO4:HO50,"chir dzieci*")</f>
        <v>0</v>
      </c>
      <c r="HP69" s="116">
        <f>COUNTIF(HP4:HP50,"chir dzieci*")</f>
        <v>0</v>
      </c>
      <c r="HQ69" s="116">
        <f>COUNTIF(HQ14:HQ50,"chir dzieci*")</f>
        <v>0</v>
      </c>
      <c r="HR69" s="116">
        <f>COUNTIF(HR4:HR50,"chir dzieci*")</f>
        <v>0</v>
      </c>
      <c r="HS69" s="116"/>
      <c r="HT69" s="116">
        <f t="shared" ref="HT69:IA69" si="250">COUNTIF(HT4:HT50,"chir dzieci*")</f>
        <v>0</v>
      </c>
      <c r="HU69" s="116">
        <f t="shared" si="250"/>
        <v>0</v>
      </c>
      <c r="HV69" s="116">
        <f t="shared" si="250"/>
        <v>0</v>
      </c>
      <c r="HW69" s="116">
        <f t="shared" si="250"/>
        <v>0</v>
      </c>
      <c r="HX69" s="116">
        <f t="shared" si="250"/>
        <v>0</v>
      </c>
      <c r="HY69" s="116">
        <f t="shared" si="250"/>
        <v>0</v>
      </c>
      <c r="HZ69" s="116">
        <f t="shared" si="250"/>
        <v>0</v>
      </c>
      <c r="IA69" s="116">
        <f t="shared" si="250"/>
        <v>0</v>
      </c>
      <c r="IB69" s="116"/>
      <c r="IC69" s="116"/>
      <c r="ID69" s="116">
        <f>COUNTIF(ID4:ID50,"chir dzieci*")</f>
        <v>0</v>
      </c>
      <c r="IE69" s="116">
        <f>COUNTIF(IE4:IE50,"chir dzieci*")</f>
        <v>0</v>
      </c>
      <c r="IF69" s="116">
        <f>COUNTIF(IF4:IF50,"chir dzieci*")</f>
        <v>0</v>
      </c>
      <c r="IG69" s="116">
        <f>COUNTIF(IG4:IG50,"chir dzieci*")</f>
        <v>0</v>
      </c>
      <c r="IH69" s="116">
        <f>COUNTIF(IH4:IH50,"chir dzieci*")</f>
        <v>0</v>
      </c>
      <c r="II69" s="116"/>
      <c r="IJ69" s="116"/>
      <c r="IK69" s="116">
        <f t="shared" ref="IK69:IR69" si="251">COUNTIF(IK4:IK50,"chir dzieci*")</f>
        <v>0</v>
      </c>
      <c r="IL69" s="116">
        <f t="shared" si="251"/>
        <v>0</v>
      </c>
      <c r="IM69" s="116">
        <f t="shared" si="251"/>
        <v>0</v>
      </c>
      <c r="IN69" s="116">
        <f>COUNTIF(IN4:IN50,"chir dzieci*")</f>
        <v>0</v>
      </c>
      <c r="IO69" s="116">
        <f t="shared" si="251"/>
        <v>0</v>
      </c>
      <c r="IP69" s="116">
        <f>COUNTIF(IP4:IP50,"chir dzieci*")</f>
        <v>0</v>
      </c>
      <c r="IQ69" s="116">
        <f t="shared" si="251"/>
        <v>0</v>
      </c>
      <c r="IR69" s="116">
        <f t="shared" si="251"/>
        <v>0</v>
      </c>
      <c r="IS69" s="116"/>
      <c r="IT69" s="116">
        <f>COUNTIF(IT4:IT50,"chir dzieci*")</f>
        <v>0</v>
      </c>
      <c r="IU69" s="116"/>
      <c r="IV69" s="116">
        <f>COUNTIF(IV4:IV50,"chir dzieci*")</f>
        <v>0</v>
      </c>
      <c r="IW69" s="116">
        <f>COUNTIF(IW4:IW50,"chir dzieci*")</f>
        <v>0</v>
      </c>
      <c r="IX69" s="116">
        <f>COUNTIF(IX4:IX50,"chir dzieci*")</f>
        <v>0</v>
      </c>
      <c r="IY69" s="116">
        <f>COUNTIF(IY4:IY50,"chir dzieci*")</f>
        <v>0</v>
      </c>
      <c r="IZ69" s="116"/>
      <c r="JA69" s="116">
        <f t="shared" ref="JA69:JD69" si="252">COUNTIF(JA4:JA50,"chir dzieci*")</f>
        <v>0</v>
      </c>
      <c r="JB69" s="116">
        <f t="shared" si="252"/>
        <v>0</v>
      </c>
      <c r="JC69" s="116">
        <f t="shared" si="252"/>
        <v>0</v>
      </c>
      <c r="JD69" s="116">
        <f t="shared" si="252"/>
        <v>0</v>
      </c>
    </row>
    <row r="70" spans="1:264" s="23" customFormat="1" ht="23.25" customHeight="1">
      <c r="B70" s="28"/>
      <c r="E70" s="24"/>
      <c r="L70" s="25"/>
      <c r="O70" s="25"/>
      <c r="Q70" s="28"/>
      <c r="R70" s="28"/>
      <c r="S70" s="29"/>
      <c r="T70" s="28"/>
      <c r="U70" s="28"/>
      <c r="V70" s="108"/>
      <c r="W70" s="32"/>
      <c r="X70" s="50" t="s">
        <v>34</v>
      </c>
      <c r="Y70"/>
      <c r="Z70" s="116">
        <f>COUNTIF(Z4:Z50,"chir onko*")</f>
        <v>0</v>
      </c>
      <c r="AA70" s="116">
        <f>COUNTIF(AA4:AA49,"chir onko*")</f>
        <v>0</v>
      </c>
      <c r="AB70" s="116">
        <f>COUNTIF(AB4:AB50,"chir onko*")</f>
        <v>0</v>
      </c>
      <c r="AC70" s="116">
        <f>COUNTIF(AC4:AC50,"chir onko*")</f>
        <v>0</v>
      </c>
      <c r="AD70" s="116">
        <f>COUNTIF(AD4:AD50,"chir onko*")</f>
        <v>0</v>
      </c>
      <c r="AE70" s="116">
        <f>COUNTIF(AE4:AE50,"chir onko*")</f>
        <v>0</v>
      </c>
      <c r="AF70" s="116">
        <f>COUNTIF(AF4:AF50,"chir onko*")</f>
        <v>0</v>
      </c>
      <c r="AG70" s="116"/>
      <c r="AH70" s="116">
        <f>COUNTIF(AH4:AH50,"chir onko*")</f>
        <v>0</v>
      </c>
      <c r="AI70" s="116">
        <f>COUNTIF(AI4:AI50,"chir onko*")</f>
        <v>1</v>
      </c>
      <c r="AJ70" s="116">
        <f>COUNTIF(AJ4:AJ50,"chir onko*")</f>
        <v>0</v>
      </c>
      <c r="AK70" s="116">
        <f>COUNTIF(AK4:AK50,"chir onko*")</f>
        <v>0</v>
      </c>
      <c r="AL70" s="116">
        <f>COUNTIF(AL4:AL50,"chir onko*")</f>
        <v>1</v>
      </c>
      <c r="AM70" s="116"/>
      <c r="AN70" s="116"/>
      <c r="AO70" s="116">
        <f t="shared" ref="AO70:AV70" si="253">COUNTIF(AO4:AO50,"chir onko*")</f>
        <v>0</v>
      </c>
      <c r="AP70" s="116">
        <f t="shared" si="253"/>
        <v>1</v>
      </c>
      <c r="AQ70" s="116">
        <f t="shared" si="253"/>
        <v>0</v>
      </c>
      <c r="AR70" s="116">
        <f t="shared" si="253"/>
        <v>0</v>
      </c>
      <c r="AS70" s="116">
        <f t="shared" si="253"/>
        <v>0</v>
      </c>
      <c r="AT70" s="116">
        <f t="shared" si="253"/>
        <v>0</v>
      </c>
      <c r="AU70" s="116">
        <f t="shared" si="253"/>
        <v>0</v>
      </c>
      <c r="AV70" s="116">
        <f t="shared" si="253"/>
        <v>1</v>
      </c>
      <c r="AW70" s="116"/>
      <c r="AX70" s="116">
        <f>COUNTIF(AX4:AX50,"chir onko*")</f>
        <v>0</v>
      </c>
      <c r="AY70" s="116">
        <f>COUNTIF(AY4:AY50,"chir onko*")</f>
        <v>1</v>
      </c>
      <c r="AZ70" s="116">
        <f>COUNTIF(AZ4:AZ50,"chir onko*")</f>
        <v>0</v>
      </c>
      <c r="BA70" s="116">
        <f>COUNTIF(BA4:BA50,"chir onko*")</f>
        <v>0</v>
      </c>
      <c r="BB70" s="116">
        <f>COUNTIF(BB4:BB50,"chir onko*")</f>
        <v>0</v>
      </c>
      <c r="BC70" s="116"/>
      <c r="BD70" s="116"/>
      <c r="BE70" s="116">
        <f t="shared" ref="BE70:BL70" si="254">COUNTIF(BE4:BE50,"chir onko*")</f>
        <v>0</v>
      </c>
      <c r="BF70" s="116">
        <f t="shared" si="254"/>
        <v>0</v>
      </c>
      <c r="BG70" s="116">
        <f t="shared" si="254"/>
        <v>0</v>
      </c>
      <c r="BH70" s="116">
        <f t="shared" si="254"/>
        <v>0</v>
      </c>
      <c r="BI70" s="116">
        <f t="shared" si="254"/>
        <v>0</v>
      </c>
      <c r="BJ70" s="116">
        <f t="shared" si="254"/>
        <v>0</v>
      </c>
      <c r="BK70" s="116">
        <f t="shared" si="254"/>
        <v>0</v>
      </c>
      <c r="BL70" s="116">
        <f t="shared" si="254"/>
        <v>1</v>
      </c>
      <c r="BM70" s="116"/>
      <c r="BN70" s="116">
        <f>COUNTIF(BN4:BN50,"chir onko*")</f>
        <v>0</v>
      </c>
      <c r="BO70" s="116">
        <f>COUNTIF(BO4:BO49,"chir onko*")</f>
        <v>0</v>
      </c>
      <c r="BP70" s="116">
        <f>COUNTIF(BP4:BP50,"chir onko*")</f>
        <v>0</v>
      </c>
      <c r="BQ70" s="116">
        <f>COUNTIF(BQ4:BQ50,"chir onko*")</f>
        <v>0</v>
      </c>
      <c r="BR70" s="116">
        <f>COUNTIF(BR4:BR50,"chir onko*")</f>
        <v>1</v>
      </c>
      <c r="BS70" s="116"/>
      <c r="BT70" s="116"/>
      <c r="BU70" s="116">
        <f>COUNTIF(BU4:BU50,"chir onko*")</f>
        <v>0</v>
      </c>
      <c r="BV70" s="116">
        <f>COUNTIF(BV4:BV50,"chir onko*")</f>
        <v>1</v>
      </c>
      <c r="BW70" s="116">
        <f>COUNTIF(BW4:BW50,"chir onko*")</f>
        <v>0</v>
      </c>
      <c r="BX70" s="116"/>
      <c r="BY70" s="116">
        <f>COUNTIF(BY4:BY50,"chir onko*")</f>
        <v>0</v>
      </c>
      <c r="BZ70" s="116">
        <f>COUNTIF(BZ4:BZ50,"chir onko*")</f>
        <v>1</v>
      </c>
      <c r="CA70" s="116">
        <f>COUNTIF(CA4:CA50,"chir onko*")</f>
        <v>0</v>
      </c>
      <c r="CB70" s="116">
        <f>COUNTIF(CB14:CB50,"chir onko*")</f>
        <v>0</v>
      </c>
      <c r="CC70" s="116">
        <f>COUNTIF(CC4:CC50,"chir onko*")</f>
        <v>1</v>
      </c>
      <c r="CD70" s="116"/>
      <c r="CE70" s="116">
        <f>COUNTIF(CE4:CE50,"chir onko*")</f>
        <v>0</v>
      </c>
      <c r="CF70" s="116">
        <f>COUNTIF(CF5:CF50,"chir onko*")</f>
        <v>0</v>
      </c>
      <c r="CG70" s="116">
        <f>COUNTIF(CG4:CG50,"chir onko*")</f>
        <v>0</v>
      </c>
      <c r="CH70" s="116">
        <f>COUNTIF(CH4:CH50,"chir onko*")</f>
        <v>0</v>
      </c>
      <c r="CI70" s="116">
        <f>COUNTIF(CI4:CI50,"chir onko*")</f>
        <v>1</v>
      </c>
      <c r="CJ70" s="116"/>
      <c r="CK70" s="116"/>
      <c r="CL70" s="116">
        <f t="shared" ref="CL70:CT70" si="255">COUNTIF(CL4:CL50,"chir onko*")</f>
        <v>0</v>
      </c>
      <c r="CM70" s="116">
        <f t="shared" si="255"/>
        <v>1</v>
      </c>
      <c r="CN70" s="116">
        <f t="shared" si="255"/>
        <v>0</v>
      </c>
      <c r="CO70" s="116"/>
      <c r="CP70" s="116">
        <f t="shared" si="255"/>
        <v>0</v>
      </c>
      <c r="CQ70" s="116">
        <f t="shared" si="255"/>
        <v>0</v>
      </c>
      <c r="CR70" s="116">
        <f t="shared" si="255"/>
        <v>0</v>
      </c>
      <c r="CS70" s="116">
        <f t="shared" si="255"/>
        <v>0</v>
      </c>
      <c r="CT70" s="116">
        <f t="shared" si="255"/>
        <v>1</v>
      </c>
      <c r="CU70" s="116"/>
      <c r="CV70" s="116">
        <f>COUNTIF(CV4:CV50,"chir onko*")</f>
        <v>0</v>
      </c>
      <c r="CW70" s="139"/>
      <c r="CX70" s="116">
        <f>COUNTIF(CX4:CX50,"chir onko*")</f>
        <v>1</v>
      </c>
      <c r="CY70" s="116">
        <f>COUNTIF(CY4:CY50,"chir onko*")</f>
        <v>0</v>
      </c>
      <c r="CZ70" s="116"/>
      <c r="DA70" s="116">
        <f>COUNTIF(DA4:DA50,"chir onko*")</f>
        <v>0</v>
      </c>
      <c r="DB70" s="116">
        <f>COUNTIF(DB4:DB50,"chir onko*")</f>
        <v>1</v>
      </c>
      <c r="DC70" s="116"/>
      <c r="DD70" s="116">
        <f t="shared" ref="DD70:DK70" si="256">COUNTIF(DD4:DD50,"chir onko*")</f>
        <v>0</v>
      </c>
      <c r="DE70" s="116">
        <f t="shared" si="256"/>
        <v>0</v>
      </c>
      <c r="DF70" s="116">
        <f t="shared" si="256"/>
        <v>0</v>
      </c>
      <c r="DG70" s="116">
        <f t="shared" si="256"/>
        <v>0</v>
      </c>
      <c r="DH70" s="116">
        <f t="shared" si="256"/>
        <v>0</v>
      </c>
      <c r="DI70" s="116">
        <f>COUNTIF(DI4:DI50,"chir onko*")</f>
        <v>0</v>
      </c>
      <c r="DJ70" s="116">
        <f t="shared" si="256"/>
        <v>0</v>
      </c>
      <c r="DK70" s="116">
        <f t="shared" si="256"/>
        <v>0</v>
      </c>
      <c r="DL70" s="116"/>
      <c r="DM70" s="116">
        <f>COUNTIF(DM4:DM50,"chir onko*")</f>
        <v>0</v>
      </c>
      <c r="DN70" s="139"/>
      <c r="DO70" s="116">
        <f>COUNTIF(DO4:DO50,"chir onko*")</f>
        <v>0</v>
      </c>
      <c r="DP70" s="116">
        <f>COUNTIF(DP4:DP48,"chir onko*")</f>
        <v>0</v>
      </c>
      <c r="DQ70" s="116">
        <f>COUNTIF(DQ4:DQ50,"chir onko*")</f>
        <v>0</v>
      </c>
      <c r="DR70" s="116">
        <f>COUNTIF(DR4:DR50,"chir onko*")</f>
        <v>0</v>
      </c>
      <c r="DS70" s="116"/>
      <c r="DT70" s="116">
        <f t="shared" ref="DT70:EA70" si="257">COUNTIF(DT4:DT50,"chir onko*")</f>
        <v>0</v>
      </c>
      <c r="DU70" s="116">
        <f t="shared" si="257"/>
        <v>1</v>
      </c>
      <c r="DV70" s="116">
        <f t="shared" si="257"/>
        <v>0</v>
      </c>
      <c r="DW70" s="116">
        <f t="shared" si="257"/>
        <v>0</v>
      </c>
      <c r="DX70" s="116">
        <f t="shared" si="257"/>
        <v>1</v>
      </c>
      <c r="DY70" s="116">
        <f t="shared" si="257"/>
        <v>0</v>
      </c>
      <c r="DZ70" s="116">
        <f t="shared" si="257"/>
        <v>0</v>
      </c>
      <c r="EA70" s="116">
        <f t="shared" si="257"/>
        <v>1</v>
      </c>
      <c r="EB70" s="116"/>
      <c r="EC70" s="116"/>
      <c r="ED70" s="116">
        <f>COUNTIF(ED4:ED50,"chir onko*")</f>
        <v>0</v>
      </c>
      <c r="EE70" s="116">
        <f>COUNTIF(EE4:EE50,"chir onko*")</f>
        <v>1</v>
      </c>
      <c r="EF70" s="116">
        <f>COUNTIF(EF4:EF50,"chir onko*")</f>
        <v>0</v>
      </c>
      <c r="EG70" s="116">
        <f>COUNTIF(EG4:EG50,"chir onko*")</f>
        <v>0</v>
      </c>
      <c r="EH70" s="116">
        <f>COUNTIF(EH4:EH50,"chir onko*")</f>
        <v>0</v>
      </c>
      <c r="EI70" s="116"/>
      <c r="EJ70" s="116">
        <f t="shared" ref="EJ70:ER70" si="258">COUNTIF(EJ4:EJ50,"chir onko*")</f>
        <v>0</v>
      </c>
      <c r="EK70" s="116">
        <f>COUNTIF(EK4:EK50,"chir onko*")</f>
        <v>1</v>
      </c>
      <c r="EL70" s="116">
        <f t="shared" si="258"/>
        <v>0</v>
      </c>
      <c r="EM70" s="116">
        <f t="shared" si="258"/>
        <v>0</v>
      </c>
      <c r="EN70" s="116"/>
      <c r="EO70" s="116">
        <f t="shared" si="258"/>
        <v>1</v>
      </c>
      <c r="EP70" s="116">
        <f t="shared" si="258"/>
        <v>0</v>
      </c>
      <c r="EQ70" s="116">
        <f t="shared" si="258"/>
        <v>0</v>
      </c>
      <c r="ER70" s="116">
        <f t="shared" si="258"/>
        <v>1</v>
      </c>
      <c r="ES70" s="116"/>
      <c r="ET70" s="116"/>
      <c r="EU70" s="116">
        <f>COUNTIF(EU4:EU50,"chir onko*")</f>
        <v>0</v>
      </c>
      <c r="EV70" s="116">
        <f>COUNTIF(EV4:EV50,"chir onko*")</f>
        <v>1</v>
      </c>
      <c r="EW70" s="116">
        <f>COUNTIF(EW4:EW50,"chir onko*")</f>
        <v>0</v>
      </c>
      <c r="EX70" s="116">
        <f>COUNTIF(EX4:EX50,"chir onko*")</f>
        <v>0</v>
      </c>
      <c r="EY70" s="116">
        <f>COUNTIF(EY4:EY50,"chir onko*")</f>
        <v>0</v>
      </c>
      <c r="EZ70" s="116"/>
      <c r="FA70" s="116">
        <f t="shared" ref="FA70:FI70" si="259">COUNTIF(FA4:FA50,"chir onko*")</f>
        <v>0</v>
      </c>
      <c r="FB70" s="116"/>
      <c r="FC70" s="116">
        <f t="shared" si="259"/>
        <v>1</v>
      </c>
      <c r="FD70" s="116">
        <f t="shared" si="259"/>
        <v>0</v>
      </c>
      <c r="FE70" s="116">
        <f>COUNTIF(FE4:FE50,"chir onko*")</f>
        <v>0</v>
      </c>
      <c r="FF70" s="116">
        <f t="shared" si="259"/>
        <v>1</v>
      </c>
      <c r="FG70" s="116">
        <f t="shared" si="259"/>
        <v>0</v>
      </c>
      <c r="FH70" s="116">
        <f>COUNTIF(FH4:FH50,"chir onko*")</f>
        <v>0</v>
      </c>
      <c r="FI70" s="116">
        <f t="shared" si="259"/>
        <v>1</v>
      </c>
      <c r="FJ70" s="116"/>
      <c r="FK70" s="116">
        <f>COUNTIF(FK4:FK50,"chir onko*")</f>
        <v>0</v>
      </c>
      <c r="FL70" s="116"/>
      <c r="FM70" s="116">
        <f>COUNTIF(FM4:FM50,"chir onko*")</f>
        <v>1</v>
      </c>
      <c r="FN70" s="116">
        <f>COUNTIF(FN4:FN50,"chir onko*")</f>
        <v>0</v>
      </c>
      <c r="FO70" s="116"/>
      <c r="FP70" s="116">
        <f>COUNTIF(FP4:FP50,"chir onko*")</f>
        <v>0</v>
      </c>
      <c r="FQ70" s="116">
        <f>COUNTIF(FQ4:FQ50,"chir onko*")</f>
        <v>1</v>
      </c>
      <c r="FR70" s="116"/>
      <c r="FS70" s="116">
        <f t="shared" ref="FS70:GB70" si="260">COUNTIF(FS4:FS50,"chir onko*")</f>
        <v>0</v>
      </c>
      <c r="FT70" s="116">
        <f t="shared" si="260"/>
        <v>1</v>
      </c>
      <c r="FU70" s="116">
        <f>COUNTIF(FU4:FU50,"chir onko*")</f>
        <v>0</v>
      </c>
      <c r="FV70" s="116"/>
      <c r="FW70" s="116">
        <f t="shared" si="260"/>
        <v>0</v>
      </c>
      <c r="FX70" s="116"/>
      <c r="FY70" s="116">
        <f t="shared" si="260"/>
        <v>0</v>
      </c>
      <c r="FZ70" s="116">
        <f t="shared" si="260"/>
        <v>0</v>
      </c>
      <c r="GA70" s="116">
        <f t="shared" si="260"/>
        <v>0</v>
      </c>
      <c r="GB70" s="116">
        <f t="shared" si="260"/>
        <v>1</v>
      </c>
      <c r="GC70" s="116"/>
      <c r="GD70" s="116"/>
      <c r="GE70" s="116">
        <f>COUNTIF(GE4:GE50,"chir onko*")</f>
        <v>0</v>
      </c>
      <c r="GF70" s="116">
        <f>COUNTIF(GF4:GF50,"chir onko*")</f>
        <v>1</v>
      </c>
      <c r="GG70" s="116">
        <f>COUNTIF(GG4:GG50,"chir onko*")</f>
        <v>0</v>
      </c>
      <c r="GH70" s="116">
        <f>COUNTIF(GH4:GH50,"chir onko*")</f>
        <v>0</v>
      </c>
      <c r="GI70" s="116"/>
      <c r="GJ70" s="116">
        <f>COUNTIF(GJ4:GJ50,"chir onko*")</f>
        <v>1</v>
      </c>
      <c r="GK70" s="116"/>
      <c r="GL70" s="116">
        <f t="shared" ref="GL70:GT70" si="261">COUNTIF(GL4:GL50,"chir onko*")</f>
        <v>0</v>
      </c>
      <c r="GM70" s="116">
        <f>COUNTIF(GM4:GM50,"chir onko*")</f>
        <v>1</v>
      </c>
      <c r="GN70" s="116">
        <f t="shared" si="261"/>
        <v>0</v>
      </c>
      <c r="GO70" s="116">
        <f>COUNTIF(GO4:GO50,"chir onko*")</f>
        <v>0</v>
      </c>
      <c r="GP70" s="116"/>
      <c r="GQ70" s="116">
        <f t="shared" si="261"/>
        <v>1</v>
      </c>
      <c r="GR70" s="116">
        <f t="shared" si="261"/>
        <v>0</v>
      </c>
      <c r="GS70" s="116">
        <f t="shared" si="261"/>
        <v>0</v>
      </c>
      <c r="GT70" s="116">
        <f t="shared" si="261"/>
        <v>1</v>
      </c>
      <c r="GU70" s="116"/>
      <c r="GV70" s="116">
        <f>COUNTIF(GV4:GV50,"chir onko*")</f>
        <v>0</v>
      </c>
      <c r="GW70" s="116"/>
      <c r="GX70" s="116">
        <f>COUNTIF(GX4:GX50,"chir onko*")</f>
        <v>1</v>
      </c>
      <c r="GY70" s="116">
        <f>COUNTIF(GY4:GY50,"chir onko*")</f>
        <v>0</v>
      </c>
      <c r="GZ70" s="116">
        <f>COUNTIF(GZ4:GZ50,"chir onko*")</f>
        <v>0</v>
      </c>
      <c r="HA70" s="116">
        <f>COUNTIF(HA4:HA50,"chir onko*")</f>
        <v>1</v>
      </c>
      <c r="HB70" s="116"/>
      <c r="HC70" s="116">
        <f t="shared" ref="HC70:HK70" si="262">COUNTIF(HC4:HC50,"chir onko*")</f>
        <v>0</v>
      </c>
      <c r="HD70" s="116">
        <f>COUNTIF(HD4:HD50,"chir onko*")</f>
        <v>1</v>
      </c>
      <c r="HE70" s="116">
        <f t="shared" si="262"/>
        <v>0</v>
      </c>
      <c r="HF70" s="116"/>
      <c r="HG70" s="116">
        <f t="shared" si="262"/>
        <v>0</v>
      </c>
      <c r="HH70" s="116">
        <f t="shared" si="262"/>
        <v>0</v>
      </c>
      <c r="HI70" s="116">
        <f t="shared" si="262"/>
        <v>0</v>
      </c>
      <c r="HJ70" s="116">
        <f>COUNTIF(HJ4:HJ50,"chir onko*")</f>
        <v>0</v>
      </c>
      <c r="HK70" s="116">
        <f t="shared" si="262"/>
        <v>1</v>
      </c>
      <c r="HL70" s="116"/>
      <c r="HM70" s="116">
        <f>COUNTIF(HM4:HM50,"chir onko*")</f>
        <v>0</v>
      </c>
      <c r="HN70" s="116"/>
      <c r="HO70" s="116">
        <f>COUNTIF(HO4:HO50,"chir onko*")</f>
        <v>1</v>
      </c>
      <c r="HP70" s="116">
        <f>COUNTIF(HP4:HP50,"chir onko*")</f>
        <v>0</v>
      </c>
      <c r="HQ70" s="116">
        <f>COUNTIF(HQ14:HQ50,"chir onko*")</f>
        <v>0</v>
      </c>
      <c r="HR70" s="116">
        <f>COUNTIF(HR4:HR50,"chir onko*")</f>
        <v>1</v>
      </c>
      <c r="HS70" s="116"/>
      <c r="HT70" s="116">
        <f t="shared" ref="HT70:IA70" si="263">COUNTIF(HT4:HT50,"chir onko*")</f>
        <v>0</v>
      </c>
      <c r="HU70" s="116">
        <f t="shared" si="263"/>
        <v>1</v>
      </c>
      <c r="HV70" s="116">
        <f t="shared" si="263"/>
        <v>0</v>
      </c>
      <c r="HW70" s="116">
        <f t="shared" si="263"/>
        <v>0</v>
      </c>
      <c r="HX70" s="116">
        <f t="shared" si="263"/>
        <v>1</v>
      </c>
      <c r="HY70" s="116">
        <f t="shared" si="263"/>
        <v>0</v>
      </c>
      <c r="HZ70" s="116">
        <f t="shared" si="263"/>
        <v>0</v>
      </c>
      <c r="IA70" s="116">
        <f t="shared" si="263"/>
        <v>1</v>
      </c>
      <c r="IB70" s="116"/>
      <c r="IC70" s="116"/>
      <c r="ID70" s="116">
        <f>COUNTIF(ID4:ID50,"chir onko*")</f>
        <v>0</v>
      </c>
      <c r="IE70" s="116">
        <f>COUNTIF(IE4:IE50,"chir onko*")</f>
        <v>1</v>
      </c>
      <c r="IF70" s="116">
        <f>COUNTIF(IF4:IF50,"chir onko*")</f>
        <v>0</v>
      </c>
      <c r="IG70" s="116">
        <f>COUNTIF(IG4:IG50,"chir onko*")</f>
        <v>0</v>
      </c>
      <c r="IH70" s="116">
        <f>COUNTIF(IH4:IH50,"chir onko*")</f>
        <v>1</v>
      </c>
      <c r="II70" s="116"/>
      <c r="IJ70" s="116"/>
      <c r="IK70" s="116">
        <f t="shared" ref="IK70:IR70" si="264">COUNTIF(IK4:IK50,"chir onko*")</f>
        <v>0</v>
      </c>
      <c r="IL70" s="116">
        <f t="shared" si="264"/>
        <v>1</v>
      </c>
      <c r="IM70" s="116">
        <f t="shared" si="264"/>
        <v>0</v>
      </c>
      <c r="IN70" s="116">
        <f>COUNTIF(IN4:IN50,"chir onko*")</f>
        <v>0</v>
      </c>
      <c r="IO70" s="116">
        <f t="shared" si="264"/>
        <v>1</v>
      </c>
      <c r="IP70" s="116">
        <f>COUNTIF(IP4:IP50,"chir onko*")</f>
        <v>0</v>
      </c>
      <c r="IQ70" s="116">
        <f t="shared" si="264"/>
        <v>0</v>
      </c>
      <c r="IR70" s="116">
        <f t="shared" si="264"/>
        <v>1</v>
      </c>
      <c r="IS70" s="116"/>
      <c r="IT70" s="116">
        <f>COUNTIF(IT4:IT50,"chir onko*")</f>
        <v>0</v>
      </c>
      <c r="IU70" s="116"/>
      <c r="IV70" s="116">
        <f>COUNTIF(IV4:IV50,"chir onko*")</f>
        <v>0</v>
      </c>
      <c r="IW70" s="116">
        <f>COUNTIF(IW4:IW50,"chir onko*")</f>
        <v>0</v>
      </c>
      <c r="IX70" s="116">
        <f>COUNTIF(IX4:IX50,"chir onko*")</f>
        <v>0</v>
      </c>
      <c r="IY70" s="116">
        <f>COUNTIF(IY4:IY50,"chir onko*")</f>
        <v>1</v>
      </c>
      <c r="IZ70" s="116"/>
      <c r="JA70" s="116">
        <f t="shared" ref="JA70:JD70" si="265">COUNTIF(JA4:JA50,"chir onko*")</f>
        <v>0</v>
      </c>
      <c r="JB70" s="116">
        <f t="shared" si="265"/>
        <v>0</v>
      </c>
      <c r="JC70" s="116">
        <f t="shared" si="265"/>
        <v>0</v>
      </c>
      <c r="JD70" s="116">
        <f t="shared" si="265"/>
        <v>0</v>
      </c>
    </row>
    <row r="71" spans="1:264" s="23" customFormat="1" ht="23.25" customHeight="1">
      <c r="B71" s="28"/>
      <c r="E71" s="24"/>
      <c r="L71" s="25"/>
      <c r="O71" s="25"/>
      <c r="Q71" s="28"/>
      <c r="R71" s="28"/>
      <c r="S71" s="29"/>
      <c r="T71" s="28"/>
      <c r="U71" s="28"/>
      <c r="V71" s="108"/>
      <c r="W71" s="32"/>
      <c r="X71" s="50" t="s">
        <v>35</v>
      </c>
      <c r="Y71"/>
      <c r="Z71" s="116">
        <f>COUNTIF(Z4:Z50,"chir ogólna*")</f>
        <v>1</v>
      </c>
      <c r="AA71" s="116">
        <f>COUNTIF(AA4:AA49,"chir ogólna*")</f>
        <v>0</v>
      </c>
      <c r="AB71" s="116">
        <f>COUNTIF(AB4:AB50,"chir ogólna*")</f>
        <v>0</v>
      </c>
      <c r="AC71" s="116">
        <f>COUNTIF(AC4:AC50,"chir ogólna*")</f>
        <v>1</v>
      </c>
      <c r="AD71" s="116">
        <f>COUNTIF(AD4:AD50,"chir ogólna*")</f>
        <v>0</v>
      </c>
      <c r="AE71" s="116">
        <f>COUNTIF(AE4:AE50,"chir ogólna*")</f>
        <v>0</v>
      </c>
      <c r="AF71" s="116">
        <f>COUNTIF(AF4:AF50,"chir ogólna*")</f>
        <v>1</v>
      </c>
      <c r="AG71" s="116"/>
      <c r="AH71" s="116">
        <f>COUNTIF(AH4:AH50,"chir ogólna*")</f>
        <v>0</v>
      </c>
      <c r="AI71" s="116">
        <f>COUNTIF(AI4:AI50,"chir ogólna*")</f>
        <v>2</v>
      </c>
      <c r="AJ71" s="116">
        <f>COUNTIF(AJ4:AJ50,"chir ogólna*")</f>
        <v>0</v>
      </c>
      <c r="AK71" s="116">
        <f>COUNTIF(AK4:AK50,"chir ogólna*")</f>
        <v>0</v>
      </c>
      <c r="AL71" s="116">
        <f>COUNTIF(AL4:AL50,"chir ogólna*")</f>
        <v>2</v>
      </c>
      <c r="AM71" s="116"/>
      <c r="AN71" s="116"/>
      <c r="AO71" s="116">
        <f t="shared" ref="AO71:AV71" si="266">COUNTIF(AO4:AO50,"chir ogólna*")</f>
        <v>0</v>
      </c>
      <c r="AP71" s="116">
        <f t="shared" si="266"/>
        <v>1</v>
      </c>
      <c r="AQ71" s="116">
        <f t="shared" si="266"/>
        <v>0</v>
      </c>
      <c r="AR71" s="116">
        <f t="shared" si="266"/>
        <v>0</v>
      </c>
      <c r="AS71" s="116">
        <f t="shared" si="266"/>
        <v>2</v>
      </c>
      <c r="AT71" s="116">
        <f t="shared" si="266"/>
        <v>0</v>
      </c>
      <c r="AU71" s="116">
        <f t="shared" si="266"/>
        <v>0</v>
      </c>
      <c r="AV71" s="116">
        <f t="shared" si="266"/>
        <v>1</v>
      </c>
      <c r="AW71" s="116"/>
      <c r="AX71" s="116">
        <f>COUNTIF(AX4:AX50,"chir ogólna*")</f>
        <v>0</v>
      </c>
      <c r="AY71" s="116">
        <f>COUNTIF(AY4:AY50,"chir ogólna*")</f>
        <v>2</v>
      </c>
      <c r="AZ71" s="116">
        <f>COUNTIF(AZ4:AZ50,"chir ogólna*")</f>
        <v>0</v>
      </c>
      <c r="BA71" s="116">
        <f>COUNTIF(BA4:BA50,"chir ogólna*")</f>
        <v>0</v>
      </c>
      <c r="BB71" s="116">
        <f>COUNTIF(BB4:BB50,"chir ogólna*")</f>
        <v>2</v>
      </c>
      <c r="BC71" s="116"/>
      <c r="BD71" s="116"/>
      <c r="BE71" s="116">
        <f t="shared" ref="BE71:BL71" si="267">COUNTIF(BE4:BE50,"chir ogólna*")</f>
        <v>0</v>
      </c>
      <c r="BF71" s="116">
        <f t="shared" si="267"/>
        <v>2</v>
      </c>
      <c r="BG71" s="116">
        <f t="shared" si="267"/>
        <v>0</v>
      </c>
      <c r="BH71" s="116">
        <f t="shared" si="267"/>
        <v>0</v>
      </c>
      <c r="BI71" s="116">
        <f t="shared" si="267"/>
        <v>2</v>
      </c>
      <c r="BJ71" s="116">
        <f t="shared" si="267"/>
        <v>0</v>
      </c>
      <c r="BK71" s="116">
        <f t="shared" si="267"/>
        <v>0</v>
      </c>
      <c r="BL71" s="116">
        <f t="shared" si="267"/>
        <v>2</v>
      </c>
      <c r="BM71" s="116"/>
      <c r="BN71" s="116">
        <f>COUNTIF(BN4:BN50,"chir ogólna*")</f>
        <v>0</v>
      </c>
      <c r="BO71" s="116">
        <f>COUNTIF(BO4:BO49,"chir ogólna*")</f>
        <v>2</v>
      </c>
      <c r="BP71" s="116">
        <f>COUNTIF(BP4:BP50,"chir ogólna*")</f>
        <v>0</v>
      </c>
      <c r="BQ71" s="116">
        <f>COUNTIF(BQ4:BQ50,"chir ogólna*")</f>
        <v>0</v>
      </c>
      <c r="BR71" s="116">
        <f>COUNTIF(BR4:BR50,"chir ogólna*")</f>
        <v>1</v>
      </c>
      <c r="BS71" s="116"/>
      <c r="BT71" s="116"/>
      <c r="BU71" s="116">
        <f>COUNTIF(BU4:BU50,"chir ogólna*")</f>
        <v>0</v>
      </c>
      <c r="BV71" s="116">
        <f>COUNTIF(BV4:BV50,"chir ogólna*")</f>
        <v>1</v>
      </c>
      <c r="BW71" s="116">
        <f>COUNTIF(BW4:BW50,"chir ogólna*")</f>
        <v>0</v>
      </c>
      <c r="BX71" s="116"/>
      <c r="BY71" s="116">
        <f>COUNTIF(BY4:BY50,"chir ogólna*")</f>
        <v>0</v>
      </c>
      <c r="BZ71" s="116">
        <f>COUNTIF(BZ4:BZ50,"chir ogólna*")</f>
        <v>1</v>
      </c>
      <c r="CA71" s="116">
        <f>COUNTIF(CA4:CA50,"chir ogólna*")</f>
        <v>0</v>
      </c>
      <c r="CB71" s="116">
        <f>COUNTIF(CB14:CB50,"chir ogólna*")</f>
        <v>0</v>
      </c>
      <c r="CC71" s="116">
        <f>COUNTIF(CC4:CC50,"chir ogólna*")</f>
        <v>1</v>
      </c>
      <c r="CD71" s="116"/>
      <c r="CE71" s="116">
        <f>COUNTIF(CE4:CE50,"chir ogólna*")</f>
        <v>0</v>
      </c>
      <c r="CF71" s="116">
        <f>COUNTIF(CF5:CF50,"chir ogólna*")</f>
        <v>1</v>
      </c>
      <c r="CG71" s="116">
        <f>COUNTIF(CG4:CG50,"chir ogólna*")</f>
        <v>0</v>
      </c>
      <c r="CH71" s="116">
        <f>COUNTIF(CH4:CH50,"chir ogólna*")</f>
        <v>0</v>
      </c>
      <c r="CI71" s="116">
        <f>COUNTIF(CI4:CI50,"chir ogólna*")</f>
        <v>2</v>
      </c>
      <c r="CJ71" s="116"/>
      <c r="CK71" s="116"/>
      <c r="CL71" s="116">
        <f t="shared" ref="CL71:CT71" si="268">COUNTIF(CL4:CL50,"chir ogólna*")</f>
        <v>0</v>
      </c>
      <c r="CM71" s="116">
        <f t="shared" si="268"/>
        <v>1</v>
      </c>
      <c r="CN71" s="116">
        <f t="shared" si="268"/>
        <v>0</v>
      </c>
      <c r="CO71" s="116"/>
      <c r="CP71" s="116">
        <f t="shared" si="268"/>
        <v>0</v>
      </c>
      <c r="CQ71" s="116">
        <f t="shared" si="268"/>
        <v>1</v>
      </c>
      <c r="CR71" s="116">
        <f t="shared" si="268"/>
        <v>0</v>
      </c>
      <c r="CS71" s="116">
        <f t="shared" si="268"/>
        <v>0</v>
      </c>
      <c r="CT71" s="116">
        <f t="shared" si="268"/>
        <v>1</v>
      </c>
      <c r="CU71" s="116"/>
      <c r="CV71" s="116">
        <f>COUNTIF(CV4:CV50,"chir ogólna*")</f>
        <v>0</v>
      </c>
      <c r="CW71" s="139"/>
      <c r="CX71" s="116">
        <f>COUNTIF(CX4:CX50,"chir ogólna*")</f>
        <v>1</v>
      </c>
      <c r="CY71" s="116">
        <f>COUNTIF(CY4:CY50,"chir ogólna*")</f>
        <v>0</v>
      </c>
      <c r="CZ71" s="116"/>
      <c r="DA71" s="116">
        <f>COUNTIF(DA4:DA50,"chir ogólna*")</f>
        <v>0</v>
      </c>
      <c r="DB71" s="116">
        <f>COUNTIF(DB4:DB50,"chir ogólna*")</f>
        <v>1</v>
      </c>
      <c r="DC71" s="116"/>
      <c r="DD71" s="116">
        <f t="shared" ref="DD71:DK71" si="269">COUNTIF(DD4:DD50,"chir ogólna*")</f>
        <v>0</v>
      </c>
      <c r="DE71" s="116">
        <f t="shared" si="269"/>
        <v>1</v>
      </c>
      <c r="DF71" s="116">
        <f t="shared" si="269"/>
        <v>0</v>
      </c>
      <c r="DG71" s="116">
        <f t="shared" si="269"/>
        <v>0</v>
      </c>
      <c r="DH71" s="116">
        <f t="shared" si="269"/>
        <v>1</v>
      </c>
      <c r="DI71" s="116">
        <f>COUNTIF(DI4:DI50,"chir ogólna*")</f>
        <v>0</v>
      </c>
      <c r="DJ71" s="116">
        <f t="shared" si="269"/>
        <v>0</v>
      </c>
      <c r="DK71" s="116">
        <f t="shared" si="269"/>
        <v>1</v>
      </c>
      <c r="DL71" s="116"/>
      <c r="DM71" s="116">
        <f>COUNTIF(DM4:DM50,"chir ogólna*")</f>
        <v>0</v>
      </c>
      <c r="DN71" s="139"/>
      <c r="DO71" s="116">
        <f>COUNTIF(DO4:DO50,"chir ogólna*")</f>
        <v>1</v>
      </c>
      <c r="DP71" s="116">
        <f>COUNTIF(DP4:DP48,"chir ogólna*")</f>
        <v>0</v>
      </c>
      <c r="DQ71" s="116">
        <f>COUNTIF(DQ4:DQ50,"chir ogólna*")</f>
        <v>0</v>
      </c>
      <c r="DR71" s="116">
        <f>COUNTIF(DR4:DR50,"chir ogólna*")</f>
        <v>1</v>
      </c>
      <c r="DS71" s="116"/>
      <c r="DT71" s="116">
        <f t="shared" ref="DT71:EA71" si="270">COUNTIF(DT4:DT50,"chir ogólna*")</f>
        <v>0</v>
      </c>
      <c r="DU71" s="116">
        <f t="shared" si="270"/>
        <v>1</v>
      </c>
      <c r="DV71" s="116">
        <f t="shared" si="270"/>
        <v>0</v>
      </c>
      <c r="DW71" s="116">
        <f t="shared" si="270"/>
        <v>0</v>
      </c>
      <c r="DX71" s="116">
        <f t="shared" si="270"/>
        <v>1</v>
      </c>
      <c r="DY71" s="116">
        <f t="shared" si="270"/>
        <v>0</v>
      </c>
      <c r="DZ71" s="116">
        <f t="shared" si="270"/>
        <v>0</v>
      </c>
      <c r="EA71" s="116">
        <f t="shared" si="270"/>
        <v>1</v>
      </c>
      <c r="EB71" s="116"/>
      <c r="EC71" s="116"/>
      <c r="ED71" s="116">
        <f>COUNTIF(ED4:ED50,"chir ogólna*")</f>
        <v>0</v>
      </c>
      <c r="EE71" s="116">
        <f>COUNTIF(EE4:EE50,"chir ogólna*")</f>
        <v>1</v>
      </c>
      <c r="EF71" s="116">
        <f>COUNTIF(EF4:EF50,"chir ogólna*")</f>
        <v>0</v>
      </c>
      <c r="EG71" s="116">
        <f>COUNTIF(EG4:EG50,"chir ogólna*")</f>
        <v>0</v>
      </c>
      <c r="EH71" s="116">
        <f>COUNTIF(EH4:EH50,"chir ogólna*")</f>
        <v>1</v>
      </c>
      <c r="EI71" s="116"/>
      <c r="EJ71" s="116">
        <f t="shared" ref="EJ71:ER71" si="271">COUNTIF(EJ4:EJ50,"chir ogólna*")</f>
        <v>0</v>
      </c>
      <c r="EK71" s="116">
        <f>COUNTIF(EK4:EK50,"chir ogólna*")</f>
        <v>1</v>
      </c>
      <c r="EL71" s="116">
        <f t="shared" si="271"/>
        <v>0</v>
      </c>
      <c r="EM71" s="116">
        <f t="shared" si="271"/>
        <v>0</v>
      </c>
      <c r="EN71" s="116"/>
      <c r="EO71" s="116">
        <f t="shared" si="271"/>
        <v>2</v>
      </c>
      <c r="EP71" s="116">
        <f t="shared" si="271"/>
        <v>0</v>
      </c>
      <c r="EQ71" s="116">
        <f t="shared" si="271"/>
        <v>0</v>
      </c>
      <c r="ER71" s="116">
        <f t="shared" si="271"/>
        <v>1</v>
      </c>
      <c r="ES71" s="116"/>
      <c r="ET71" s="116"/>
      <c r="EU71" s="116">
        <f>COUNTIF(EU4:EU50,"chir ogólna*")</f>
        <v>0</v>
      </c>
      <c r="EV71" s="116">
        <f>COUNTIF(EV4:EV50,"chir ogólna*")</f>
        <v>1</v>
      </c>
      <c r="EW71" s="116">
        <f>COUNTIF(EW4:EW50,"chir ogólna*")</f>
        <v>0</v>
      </c>
      <c r="EX71" s="116">
        <f>COUNTIF(EX4:EX50,"chir ogólna*")</f>
        <v>0</v>
      </c>
      <c r="EY71" s="116">
        <f>COUNTIF(EY4:EY50,"chir ogólna*")</f>
        <v>1</v>
      </c>
      <c r="EZ71" s="116"/>
      <c r="FA71" s="116">
        <f t="shared" ref="FA71:FI71" si="272">COUNTIF(FA4:FA50,"chir ogólna*")</f>
        <v>0</v>
      </c>
      <c r="FB71" s="116"/>
      <c r="FC71" s="116">
        <f t="shared" si="272"/>
        <v>1</v>
      </c>
      <c r="FD71" s="116">
        <f t="shared" si="272"/>
        <v>0</v>
      </c>
      <c r="FE71" s="116">
        <f>COUNTIF(FE4:FE50,"chir ogólna*")</f>
        <v>0</v>
      </c>
      <c r="FF71" s="116">
        <f t="shared" si="272"/>
        <v>1</v>
      </c>
      <c r="FG71" s="116">
        <f t="shared" si="272"/>
        <v>0</v>
      </c>
      <c r="FH71" s="116">
        <f>COUNTIF(FH4:FH50,"chir ogólna*")</f>
        <v>0</v>
      </c>
      <c r="FI71" s="116">
        <f t="shared" si="272"/>
        <v>1</v>
      </c>
      <c r="FJ71" s="116"/>
      <c r="FK71" s="116">
        <f>COUNTIF(FK4:FK50,"chir ogólna*")</f>
        <v>0</v>
      </c>
      <c r="FL71" s="116"/>
      <c r="FM71" s="116">
        <f>COUNTIF(FM4:FM50,"chir ogólna*")</f>
        <v>1</v>
      </c>
      <c r="FN71" s="116">
        <f>COUNTIF(FN4:FN50,"chir ogólna*")</f>
        <v>0</v>
      </c>
      <c r="FO71" s="116"/>
      <c r="FP71" s="116">
        <f>COUNTIF(FP4:FP50,"chir ogólna*")</f>
        <v>0</v>
      </c>
      <c r="FQ71" s="116">
        <f>COUNTIF(FQ4:FQ50,"chir ogólna*")</f>
        <v>1</v>
      </c>
      <c r="FR71" s="116"/>
      <c r="FS71" s="116">
        <f t="shared" ref="FS71:GB71" si="273">COUNTIF(FS4:FS50,"chir ogólna*")</f>
        <v>0</v>
      </c>
      <c r="FT71" s="116">
        <f t="shared" si="273"/>
        <v>1</v>
      </c>
      <c r="FU71" s="116">
        <f>COUNTIF(FU4:FU50,"chir ogólna*")</f>
        <v>0</v>
      </c>
      <c r="FV71" s="116"/>
      <c r="FW71" s="116">
        <f t="shared" si="273"/>
        <v>0</v>
      </c>
      <c r="FX71" s="116"/>
      <c r="FY71" s="116">
        <f t="shared" si="273"/>
        <v>1</v>
      </c>
      <c r="FZ71" s="116">
        <f t="shared" si="273"/>
        <v>0</v>
      </c>
      <c r="GA71" s="116">
        <f t="shared" si="273"/>
        <v>0</v>
      </c>
      <c r="GB71" s="116">
        <f t="shared" si="273"/>
        <v>1</v>
      </c>
      <c r="GC71" s="116"/>
      <c r="GD71" s="116"/>
      <c r="GE71" s="116">
        <f>COUNTIF(GE4:GE50,"chir ogólna*")</f>
        <v>0</v>
      </c>
      <c r="GF71" s="116">
        <f>COUNTIF(GF4:GF50,"chir ogólna*")</f>
        <v>1</v>
      </c>
      <c r="GG71" s="116">
        <f>COUNTIF(GG4:GG50,"chir ogólna*")</f>
        <v>0</v>
      </c>
      <c r="GH71" s="116">
        <f>COUNTIF(GH4:GH50,"chir ogólna*")</f>
        <v>0</v>
      </c>
      <c r="GI71" s="116"/>
      <c r="GJ71" s="116">
        <f>COUNTIF(GJ4:GJ50,"chir ogólna*")</f>
        <v>2</v>
      </c>
      <c r="GK71" s="116"/>
      <c r="GL71" s="116">
        <f t="shared" ref="GL71:GT71" si="274">COUNTIF(GL4:GL50,"chir ogólna*")</f>
        <v>0</v>
      </c>
      <c r="GM71" s="116">
        <f>COUNTIF(GM4:GM50,"chir ogólna*")</f>
        <v>2</v>
      </c>
      <c r="GN71" s="116">
        <f t="shared" si="274"/>
        <v>0</v>
      </c>
      <c r="GO71" s="116">
        <f>COUNTIF(GO4:GO50,"chir ogólna*")</f>
        <v>0</v>
      </c>
      <c r="GP71" s="116"/>
      <c r="GQ71" s="116">
        <f t="shared" si="274"/>
        <v>2</v>
      </c>
      <c r="GR71" s="116">
        <f t="shared" si="274"/>
        <v>0</v>
      </c>
      <c r="GS71" s="116">
        <f t="shared" si="274"/>
        <v>0</v>
      </c>
      <c r="GT71" s="116">
        <f t="shared" si="274"/>
        <v>2</v>
      </c>
      <c r="GU71" s="116"/>
      <c r="GV71" s="116">
        <f>COUNTIF(GV4:GV50,"chir ogólna*")</f>
        <v>0</v>
      </c>
      <c r="GW71" s="116"/>
      <c r="GX71" s="116">
        <f>COUNTIF(GX4:GX50,"chir ogólna*")</f>
        <v>1</v>
      </c>
      <c r="GY71" s="116">
        <f>COUNTIF(GY4:GY50,"chir ogólna*")</f>
        <v>0</v>
      </c>
      <c r="GZ71" s="116">
        <f>COUNTIF(GZ4:GZ50,"chir ogólna*")</f>
        <v>0</v>
      </c>
      <c r="HA71" s="116">
        <f>COUNTIF(HA4:HA50,"chir ogólna*")</f>
        <v>2</v>
      </c>
      <c r="HB71" s="116"/>
      <c r="HC71" s="116">
        <f t="shared" ref="HC71:HK71" si="275">COUNTIF(HC4:HC50,"chir ogólna*")</f>
        <v>0</v>
      </c>
      <c r="HD71" s="116">
        <f>COUNTIF(HD4:HD50,"chir ogólna*")</f>
        <v>0</v>
      </c>
      <c r="HE71" s="116">
        <f t="shared" si="275"/>
        <v>0</v>
      </c>
      <c r="HF71" s="116"/>
      <c r="HG71" s="116">
        <f t="shared" si="275"/>
        <v>0</v>
      </c>
      <c r="HH71" s="116">
        <f t="shared" si="275"/>
        <v>0</v>
      </c>
      <c r="HI71" s="116">
        <f t="shared" si="275"/>
        <v>0</v>
      </c>
      <c r="HJ71" s="116">
        <f>COUNTIF(HJ4:HJ50,"chir ogólna*")</f>
        <v>0</v>
      </c>
      <c r="HK71" s="116">
        <f t="shared" si="275"/>
        <v>1</v>
      </c>
      <c r="HL71" s="116"/>
      <c r="HM71" s="116">
        <f>COUNTIF(HM4:HM50,"chir ogólna*")</f>
        <v>0</v>
      </c>
      <c r="HN71" s="116"/>
      <c r="HO71" s="116">
        <f>COUNTIF(HO4:HO50,"chir ogólna*")</f>
        <v>1</v>
      </c>
      <c r="HP71" s="116">
        <f>COUNTIF(HP4:HP50,"chir ogólna*")</f>
        <v>0</v>
      </c>
      <c r="HQ71" s="116">
        <f>COUNTIF(HQ14:HQ50,"chir ogólna*")</f>
        <v>0</v>
      </c>
      <c r="HR71" s="116">
        <f>COUNTIF(HR4:HR50,"chir ogólna*")</f>
        <v>2</v>
      </c>
      <c r="HS71" s="116"/>
      <c r="HT71" s="116">
        <f t="shared" ref="HT71:IA71" si="276">COUNTIF(HT4:HT50,"chir ogólna*")</f>
        <v>0</v>
      </c>
      <c r="HU71" s="116">
        <f t="shared" si="276"/>
        <v>2</v>
      </c>
      <c r="HV71" s="116">
        <f t="shared" si="276"/>
        <v>0</v>
      </c>
      <c r="HW71" s="116">
        <f t="shared" si="276"/>
        <v>0</v>
      </c>
      <c r="HX71" s="116">
        <f t="shared" si="276"/>
        <v>3</v>
      </c>
      <c r="HY71" s="116">
        <f t="shared" si="276"/>
        <v>0</v>
      </c>
      <c r="HZ71" s="116">
        <f t="shared" si="276"/>
        <v>0</v>
      </c>
      <c r="IA71" s="116">
        <f t="shared" si="276"/>
        <v>1</v>
      </c>
      <c r="IB71" s="116"/>
      <c r="IC71" s="116"/>
      <c r="ID71" s="116">
        <f>COUNTIF(ID4:ID50,"chir ogólna*")</f>
        <v>0</v>
      </c>
      <c r="IE71" s="116">
        <f>COUNTIF(IE4:IE50,"chir ogólna*")</f>
        <v>1</v>
      </c>
      <c r="IF71" s="116">
        <f>COUNTIF(IF4:IF50,"chir ogólna*")</f>
        <v>0</v>
      </c>
      <c r="IG71" s="116">
        <f>COUNTIF(IG4:IG50,"chir ogólna*")</f>
        <v>0</v>
      </c>
      <c r="IH71" s="116">
        <f>COUNTIF(IH4:IH50,"chir ogólna*")</f>
        <v>0</v>
      </c>
      <c r="II71" s="116"/>
      <c r="IJ71" s="116"/>
      <c r="IK71" s="116">
        <f t="shared" ref="IK71:IR71" si="277">COUNTIF(IK4:IK50,"chir ogólna*")</f>
        <v>0</v>
      </c>
      <c r="IL71" s="116">
        <f t="shared" si="277"/>
        <v>1</v>
      </c>
      <c r="IM71" s="116">
        <f t="shared" si="277"/>
        <v>0</v>
      </c>
      <c r="IN71" s="116">
        <f>COUNTIF(IN4:IN50,"chir ogólna*")</f>
        <v>0</v>
      </c>
      <c r="IO71" s="116">
        <f t="shared" si="277"/>
        <v>3</v>
      </c>
      <c r="IP71" s="116">
        <f>COUNTIF(IP4:IP50,"chir ogólna*")</f>
        <v>0</v>
      </c>
      <c r="IQ71" s="116">
        <f t="shared" si="277"/>
        <v>0</v>
      </c>
      <c r="IR71" s="116">
        <f t="shared" si="277"/>
        <v>2</v>
      </c>
      <c r="IS71" s="116"/>
      <c r="IT71" s="116">
        <f>COUNTIF(IT4:IT50,"chir ogólna*")</f>
        <v>0</v>
      </c>
      <c r="IU71" s="116"/>
      <c r="IV71" s="116">
        <f>COUNTIF(IV4:IV50,"chir ogólna*")</f>
        <v>3</v>
      </c>
      <c r="IW71" s="116">
        <f>COUNTIF(IW4:IW50,"chir ogólna*")</f>
        <v>0</v>
      </c>
      <c r="IX71" s="116">
        <f>COUNTIF(IX4:IX50,"chir ogólna*")</f>
        <v>0</v>
      </c>
      <c r="IY71" s="116">
        <f>COUNTIF(IY4:IY50,"chir ogólna*")</f>
        <v>2</v>
      </c>
      <c r="IZ71" s="116"/>
      <c r="JA71" s="116">
        <f t="shared" ref="JA71:JD71" si="278">COUNTIF(JA4:JA50,"chir ogólna*")</f>
        <v>0</v>
      </c>
      <c r="JB71" s="116">
        <f t="shared" si="278"/>
        <v>2</v>
      </c>
      <c r="JC71" s="116">
        <f t="shared" si="278"/>
        <v>0</v>
      </c>
      <c r="JD71" s="116">
        <f t="shared" si="278"/>
        <v>0</v>
      </c>
    </row>
    <row r="72" spans="1:264" s="23" customFormat="1" ht="23.25" customHeight="1">
      <c r="B72" s="28"/>
      <c r="E72" s="24"/>
      <c r="L72" s="25"/>
      <c r="O72" s="25"/>
      <c r="Q72" s="28"/>
      <c r="R72" s="28"/>
      <c r="S72" s="29"/>
      <c r="T72" s="28"/>
      <c r="U72" s="28"/>
      <c r="V72" s="108"/>
      <c r="W72" s="32"/>
      <c r="X72" s="50" t="s">
        <v>36</v>
      </c>
      <c r="Y72"/>
      <c r="Z72" s="116">
        <f>COUNTIF(Z4:Z50,"chir torako*")</f>
        <v>0</v>
      </c>
      <c r="AA72" s="116">
        <f>COUNTIF(AA4:AA49,"chir torako*")</f>
        <v>0</v>
      </c>
      <c r="AB72" s="116">
        <f>COUNTIF(AB4:AB50,"chir torako*")</f>
        <v>0</v>
      </c>
      <c r="AC72" s="116">
        <f>COUNTIF(AC4:AC50,"chir torako*")</f>
        <v>0</v>
      </c>
      <c r="AD72" s="116">
        <f>COUNTIF(AD4:AD50,"chir torako*")</f>
        <v>0</v>
      </c>
      <c r="AE72" s="116">
        <f>COUNTIF(AE4:AE50,"chir torako*")</f>
        <v>0</v>
      </c>
      <c r="AF72" s="116">
        <f>COUNTIF(AF4:AF50,"chir torako*")</f>
        <v>0</v>
      </c>
      <c r="AG72" s="116"/>
      <c r="AH72" s="116">
        <f>COUNTIF(AH4:AH50,"chir torako*")</f>
        <v>0</v>
      </c>
      <c r="AI72" s="116">
        <f>COUNTIF(AI4:AI50,"chir torako*")</f>
        <v>0</v>
      </c>
      <c r="AJ72" s="116">
        <f>COUNTIF(AJ4:AJ50,"chir torako*")</f>
        <v>0</v>
      </c>
      <c r="AK72" s="116">
        <f>COUNTIF(AK4:AK50,"chir torako*")</f>
        <v>0</v>
      </c>
      <c r="AL72" s="116">
        <f>COUNTIF(AL4:AL50,"chir torako*")</f>
        <v>0</v>
      </c>
      <c r="AM72" s="116"/>
      <c r="AN72" s="116"/>
      <c r="AO72" s="116">
        <f t="shared" ref="AO72:AV72" si="279">COUNTIF(AO4:AO50,"chir torako*")</f>
        <v>0</v>
      </c>
      <c r="AP72" s="116">
        <f t="shared" si="279"/>
        <v>0</v>
      </c>
      <c r="AQ72" s="116">
        <f t="shared" si="279"/>
        <v>0</v>
      </c>
      <c r="AR72" s="116">
        <f t="shared" si="279"/>
        <v>0</v>
      </c>
      <c r="AS72" s="116">
        <f t="shared" si="279"/>
        <v>0</v>
      </c>
      <c r="AT72" s="116">
        <f t="shared" si="279"/>
        <v>0</v>
      </c>
      <c r="AU72" s="116">
        <f t="shared" si="279"/>
        <v>0</v>
      </c>
      <c r="AV72" s="116">
        <f t="shared" si="279"/>
        <v>0</v>
      </c>
      <c r="AW72" s="116"/>
      <c r="AX72" s="116">
        <f>COUNTIF(AX4:AX50,"chir torako*")</f>
        <v>0</v>
      </c>
      <c r="AY72" s="116">
        <f>COUNTIF(AY4:AY50,"chir torako*")</f>
        <v>0</v>
      </c>
      <c r="AZ72" s="116">
        <f>COUNTIF(AZ4:AZ50,"chir torako*")</f>
        <v>0</v>
      </c>
      <c r="BA72" s="116">
        <f>COUNTIF(BA4:BA50,"chir torako*")</f>
        <v>0</v>
      </c>
      <c r="BB72" s="116">
        <f>COUNTIF(BB4:BB50,"chir torako*")</f>
        <v>0</v>
      </c>
      <c r="BC72" s="116"/>
      <c r="BD72" s="116"/>
      <c r="BE72" s="116">
        <f t="shared" ref="BE72:BL72" si="280">COUNTIF(BE4:BE50,"chir torako*")</f>
        <v>0</v>
      </c>
      <c r="BF72" s="116">
        <f t="shared" si="280"/>
        <v>0</v>
      </c>
      <c r="BG72" s="116">
        <f t="shared" si="280"/>
        <v>0</v>
      </c>
      <c r="BH72" s="116">
        <f t="shared" si="280"/>
        <v>0</v>
      </c>
      <c r="BI72" s="116">
        <f t="shared" si="280"/>
        <v>0</v>
      </c>
      <c r="BJ72" s="116">
        <f t="shared" si="280"/>
        <v>0</v>
      </c>
      <c r="BK72" s="116">
        <f t="shared" si="280"/>
        <v>0</v>
      </c>
      <c r="BL72" s="116">
        <f t="shared" si="280"/>
        <v>0</v>
      </c>
      <c r="BM72" s="116"/>
      <c r="BN72" s="116">
        <f>COUNTIF(BN4:BN50,"chir torako*")</f>
        <v>0</v>
      </c>
      <c r="BO72" s="116">
        <f>COUNTIF(BO4:BO49,"chir torako*")</f>
        <v>0</v>
      </c>
      <c r="BP72" s="116">
        <f>COUNTIF(BP4:BP50,"chir torako*")</f>
        <v>0</v>
      </c>
      <c r="BQ72" s="116">
        <f>COUNTIF(BQ4:BQ50,"chir torako*")</f>
        <v>0</v>
      </c>
      <c r="BR72" s="116">
        <f>COUNTIF(BR4:BR50,"chir torako*")</f>
        <v>0</v>
      </c>
      <c r="BS72" s="116"/>
      <c r="BT72" s="116"/>
      <c r="BU72" s="116">
        <f>COUNTIF(BU4:BU50,"chir torako*")</f>
        <v>0</v>
      </c>
      <c r="BV72" s="116">
        <f>COUNTIF(BV4:BV50,"chir torako*")</f>
        <v>0</v>
      </c>
      <c r="BW72" s="116">
        <f>COUNTIF(BW4:BW50,"chir torako*")</f>
        <v>0</v>
      </c>
      <c r="BX72" s="116"/>
      <c r="BY72" s="116">
        <f>COUNTIF(BY4:BY50,"chir torako*")</f>
        <v>0</v>
      </c>
      <c r="BZ72" s="116">
        <f>COUNTIF(BZ4:BZ50,"chir torako*")</f>
        <v>0</v>
      </c>
      <c r="CA72" s="116">
        <f>COUNTIF(CA4:CA50,"chir torako*")</f>
        <v>0</v>
      </c>
      <c r="CB72" s="116">
        <f>COUNTIF(CB14:CB50,"chir torako*")</f>
        <v>0</v>
      </c>
      <c r="CC72" s="116">
        <f>COUNTIF(CC4:CC50,"chir torako*")</f>
        <v>0</v>
      </c>
      <c r="CD72" s="116"/>
      <c r="CE72" s="116">
        <f>COUNTIF(CE4:CE50,"chir torako*")</f>
        <v>0</v>
      </c>
      <c r="CF72" s="116">
        <f>COUNTIF(CF5:CF50,"chir torako*")</f>
        <v>0</v>
      </c>
      <c r="CG72" s="116">
        <f>COUNTIF(CG4:CG50,"chir torako*")</f>
        <v>0</v>
      </c>
      <c r="CH72" s="116">
        <f>COUNTIF(CH4:CH50,"chir torako*")</f>
        <v>0</v>
      </c>
      <c r="CI72" s="116">
        <f>COUNTIF(CI4:CI50,"chir torako*")</f>
        <v>0</v>
      </c>
      <c r="CJ72" s="116"/>
      <c r="CK72" s="116"/>
      <c r="CL72" s="116">
        <f t="shared" ref="CL72:CT72" si="281">COUNTIF(CL4:CL50,"chir torako*")</f>
        <v>0</v>
      </c>
      <c r="CM72" s="116">
        <f t="shared" si="281"/>
        <v>0</v>
      </c>
      <c r="CN72" s="116">
        <f t="shared" si="281"/>
        <v>0</v>
      </c>
      <c r="CO72" s="116"/>
      <c r="CP72" s="116">
        <f t="shared" si="281"/>
        <v>0</v>
      </c>
      <c r="CQ72" s="116">
        <f t="shared" si="281"/>
        <v>0</v>
      </c>
      <c r="CR72" s="116">
        <f t="shared" si="281"/>
        <v>0</v>
      </c>
      <c r="CS72" s="116">
        <f t="shared" si="281"/>
        <v>0</v>
      </c>
      <c r="CT72" s="116">
        <f t="shared" si="281"/>
        <v>0</v>
      </c>
      <c r="CU72" s="116"/>
      <c r="CV72" s="116">
        <f>COUNTIF(CV4:CV50,"chir torako*")</f>
        <v>0</v>
      </c>
      <c r="CW72" s="139"/>
      <c r="CX72" s="116">
        <f>COUNTIF(CX4:CX50,"chir torako*")</f>
        <v>0</v>
      </c>
      <c r="CY72" s="116">
        <f>COUNTIF(CY4:CY50,"chir torako*")</f>
        <v>0</v>
      </c>
      <c r="CZ72" s="116"/>
      <c r="DA72" s="116">
        <f>COUNTIF(DA4:DA50,"chir torako*")</f>
        <v>0</v>
      </c>
      <c r="DB72" s="116">
        <f>COUNTIF(DB4:DB50,"chir torako*")</f>
        <v>0</v>
      </c>
      <c r="DC72" s="116"/>
      <c r="DD72" s="116">
        <f t="shared" ref="DD72:DK72" si="282">COUNTIF(DD4:DD50,"chir torako*")</f>
        <v>0</v>
      </c>
      <c r="DE72" s="116">
        <f t="shared" si="282"/>
        <v>0</v>
      </c>
      <c r="DF72" s="116">
        <f t="shared" si="282"/>
        <v>0</v>
      </c>
      <c r="DG72" s="116">
        <f t="shared" si="282"/>
        <v>0</v>
      </c>
      <c r="DH72" s="116">
        <f t="shared" si="282"/>
        <v>0</v>
      </c>
      <c r="DI72" s="116">
        <f>COUNTIF(DI4:DI50,"chir torako*")</f>
        <v>0</v>
      </c>
      <c r="DJ72" s="116">
        <f t="shared" si="282"/>
        <v>0</v>
      </c>
      <c r="DK72" s="116">
        <f t="shared" si="282"/>
        <v>1</v>
      </c>
      <c r="DL72" s="116"/>
      <c r="DM72" s="116">
        <f>COUNTIF(DM4:DM50,"chir torako*")</f>
        <v>0</v>
      </c>
      <c r="DN72" s="139"/>
      <c r="DO72" s="116">
        <f>COUNTIF(DO4:DO50,"chir torako*")</f>
        <v>0</v>
      </c>
      <c r="DP72" s="116">
        <f>COUNTIF(DP4:DP48,"chir torako*")</f>
        <v>0</v>
      </c>
      <c r="DQ72" s="116">
        <f>COUNTIF(DQ4:DQ50,"chir torako*")</f>
        <v>0</v>
      </c>
      <c r="DR72" s="116">
        <f>COUNTIF(DR4:DR50,"chir torako*")</f>
        <v>0</v>
      </c>
      <c r="DS72" s="116"/>
      <c r="DT72" s="116">
        <f t="shared" ref="DT72:EA72" si="283">COUNTIF(DT4:DT50,"chir torako*")</f>
        <v>0</v>
      </c>
      <c r="DU72" s="116">
        <f t="shared" si="283"/>
        <v>0</v>
      </c>
      <c r="DV72" s="116">
        <f t="shared" si="283"/>
        <v>0</v>
      </c>
      <c r="DW72" s="116">
        <f t="shared" si="283"/>
        <v>0</v>
      </c>
      <c r="DX72" s="116">
        <f t="shared" si="283"/>
        <v>0</v>
      </c>
      <c r="DY72" s="116">
        <f t="shared" si="283"/>
        <v>0</v>
      </c>
      <c r="DZ72" s="116">
        <f t="shared" si="283"/>
        <v>0</v>
      </c>
      <c r="EA72" s="116">
        <f t="shared" si="283"/>
        <v>0</v>
      </c>
      <c r="EB72" s="116"/>
      <c r="EC72" s="116"/>
      <c r="ED72" s="116">
        <f>COUNTIF(ED4:ED50,"chir torako*")</f>
        <v>0</v>
      </c>
      <c r="EE72" s="116">
        <f>COUNTIF(EE4:EE50,"chir torako*")</f>
        <v>0</v>
      </c>
      <c r="EF72" s="116">
        <f>COUNTIF(EF4:EF50,"chir torako*")</f>
        <v>0</v>
      </c>
      <c r="EG72" s="116">
        <f>COUNTIF(EG4:EG50,"chir torako*")</f>
        <v>0</v>
      </c>
      <c r="EH72" s="116">
        <f>COUNTIF(EH4:EH50,"chir torako*")</f>
        <v>0</v>
      </c>
      <c r="EI72" s="116"/>
      <c r="EJ72" s="116">
        <f t="shared" ref="EJ72:ER72" si="284">COUNTIF(EJ4:EJ50,"chir torako*")</f>
        <v>0</v>
      </c>
      <c r="EK72" s="116">
        <f>COUNTIF(EK4:EK50,"chir torako*")</f>
        <v>1</v>
      </c>
      <c r="EL72" s="116">
        <f t="shared" si="284"/>
        <v>0</v>
      </c>
      <c r="EM72" s="116">
        <f t="shared" si="284"/>
        <v>0</v>
      </c>
      <c r="EN72" s="116"/>
      <c r="EO72" s="116">
        <f t="shared" si="284"/>
        <v>1</v>
      </c>
      <c r="EP72" s="116">
        <f t="shared" si="284"/>
        <v>0</v>
      </c>
      <c r="EQ72" s="116">
        <f t="shared" si="284"/>
        <v>0</v>
      </c>
      <c r="ER72" s="116">
        <f t="shared" si="284"/>
        <v>0</v>
      </c>
      <c r="ES72" s="116"/>
      <c r="ET72" s="116"/>
      <c r="EU72" s="116">
        <f>COUNTIF(EU4:EU50,"chir torako*")</f>
        <v>0</v>
      </c>
      <c r="EV72" s="116">
        <f>COUNTIF(EV4:EV50,"chir torako*")</f>
        <v>0</v>
      </c>
      <c r="EW72" s="116">
        <f>COUNTIF(EW4:EW50,"chir torako*")</f>
        <v>0</v>
      </c>
      <c r="EX72" s="116">
        <f>COUNTIF(EX4:EX50,"chir torako*")</f>
        <v>0</v>
      </c>
      <c r="EY72" s="116">
        <f>COUNTIF(EY4:EY50,"chir torako*")</f>
        <v>1</v>
      </c>
      <c r="EZ72" s="116"/>
      <c r="FA72" s="116">
        <f t="shared" ref="FA72:FI72" si="285">COUNTIF(FA4:FA50,"chir torako*")</f>
        <v>0</v>
      </c>
      <c r="FB72" s="116"/>
      <c r="FC72" s="116">
        <f t="shared" si="285"/>
        <v>1</v>
      </c>
      <c r="FD72" s="116">
        <f t="shared" si="285"/>
        <v>0</v>
      </c>
      <c r="FE72" s="116">
        <f>COUNTIF(FE4:FE50,"chir torako*")</f>
        <v>0</v>
      </c>
      <c r="FF72" s="116">
        <f t="shared" si="285"/>
        <v>1</v>
      </c>
      <c r="FG72" s="116">
        <f t="shared" si="285"/>
        <v>0</v>
      </c>
      <c r="FH72" s="116">
        <f>COUNTIF(FH4:FH50,"chir torako*")</f>
        <v>0</v>
      </c>
      <c r="FI72" s="116">
        <f t="shared" si="285"/>
        <v>0</v>
      </c>
      <c r="FJ72" s="116"/>
      <c r="FK72" s="116">
        <f>COUNTIF(FK4:FK50,"chir torako*")</f>
        <v>0</v>
      </c>
      <c r="FL72" s="116"/>
      <c r="FM72" s="116">
        <f>COUNTIF(FM4:FM50,"chir torako*")</f>
        <v>0</v>
      </c>
      <c r="FN72" s="116">
        <f>COUNTIF(FN4:FN50,"chir torako*")</f>
        <v>0</v>
      </c>
      <c r="FO72" s="116"/>
      <c r="FP72" s="116">
        <f>COUNTIF(FP4:FP50,"chir torako*")</f>
        <v>0</v>
      </c>
      <c r="FQ72" s="116">
        <f>COUNTIF(FQ4:FQ50,"chir torako*")</f>
        <v>0</v>
      </c>
      <c r="FR72" s="116"/>
      <c r="FS72" s="116">
        <f t="shared" ref="FS72:GB72" si="286">COUNTIF(FS4:FS50,"chir torako*")</f>
        <v>0</v>
      </c>
      <c r="FT72" s="116">
        <f t="shared" si="286"/>
        <v>1</v>
      </c>
      <c r="FU72" s="116">
        <f>COUNTIF(FU4:FU50,"chir torako*")</f>
        <v>0</v>
      </c>
      <c r="FV72" s="116"/>
      <c r="FW72" s="116">
        <f t="shared" si="286"/>
        <v>0</v>
      </c>
      <c r="FX72" s="116"/>
      <c r="FY72" s="116">
        <f t="shared" si="286"/>
        <v>1</v>
      </c>
      <c r="FZ72" s="116">
        <f t="shared" si="286"/>
        <v>0</v>
      </c>
      <c r="GA72" s="116">
        <f t="shared" si="286"/>
        <v>0</v>
      </c>
      <c r="GB72" s="116">
        <f t="shared" si="286"/>
        <v>0</v>
      </c>
      <c r="GC72" s="116"/>
      <c r="GD72" s="116"/>
      <c r="GE72" s="116">
        <f>COUNTIF(GE4:GE50,"chir torako*")</f>
        <v>0</v>
      </c>
      <c r="GF72" s="116">
        <f>COUNTIF(GF4:GF50,"chir torako*")</f>
        <v>0</v>
      </c>
      <c r="GG72" s="116">
        <f>COUNTIF(GG4:GG50,"chir torako*")</f>
        <v>0</v>
      </c>
      <c r="GH72" s="116">
        <f>COUNTIF(GH4:GH50,"chir torako*")</f>
        <v>0</v>
      </c>
      <c r="GI72" s="116"/>
      <c r="GJ72" s="116">
        <f>COUNTIF(GJ4:GJ50,"chir torako*")</f>
        <v>1</v>
      </c>
      <c r="GK72" s="116"/>
      <c r="GL72" s="116">
        <f t="shared" ref="GL72:GT72" si="287">COUNTIF(GL4:GL50,"chir torako*")</f>
        <v>0</v>
      </c>
      <c r="GM72" s="116">
        <f>COUNTIF(GM4:GM50,"chir torako*")</f>
        <v>1</v>
      </c>
      <c r="GN72" s="116">
        <f t="shared" si="287"/>
        <v>0</v>
      </c>
      <c r="GO72" s="116">
        <f>COUNTIF(GO4:GO50,"chir torako*")</f>
        <v>0</v>
      </c>
      <c r="GP72" s="116"/>
      <c r="GQ72" s="116">
        <f t="shared" si="287"/>
        <v>1</v>
      </c>
      <c r="GR72" s="116">
        <f t="shared" si="287"/>
        <v>0</v>
      </c>
      <c r="GS72" s="116">
        <f t="shared" si="287"/>
        <v>0</v>
      </c>
      <c r="GT72" s="116">
        <f t="shared" si="287"/>
        <v>0</v>
      </c>
      <c r="GU72" s="116"/>
      <c r="GV72" s="116">
        <f>COUNTIF(GV4:GV50,"chir torako*")</f>
        <v>0</v>
      </c>
      <c r="GW72" s="116"/>
      <c r="GX72" s="116">
        <f>COUNTIF(GX4:GX50,"chir torako*")</f>
        <v>0</v>
      </c>
      <c r="GY72" s="116">
        <f>COUNTIF(GY4:GY50,"chir torako*")</f>
        <v>0</v>
      </c>
      <c r="GZ72" s="116">
        <f>COUNTIF(GZ4:GZ50,"chir torako*")</f>
        <v>0</v>
      </c>
      <c r="HA72" s="116">
        <f>COUNTIF(HA4:HA50,"chir torako*")</f>
        <v>1</v>
      </c>
      <c r="HB72" s="116"/>
      <c r="HC72" s="116">
        <f t="shared" ref="HC72:HK72" si="288">COUNTIF(HC4:HC50,"chir torako*")</f>
        <v>0</v>
      </c>
      <c r="HD72" s="116">
        <f>COUNTIF(HD4:HD50,"chir torako*")</f>
        <v>1</v>
      </c>
      <c r="HE72" s="116">
        <f t="shared" si="288"/>
        <v>0</v>
      </c>
      <c r="HF72" s="116"/>
      <c r="HG72" s="116">
        <f t="shared" si="288"/>
        <v>0</v>
      </c>
      <c r="HH72" s="116">
        <f t="shared" si="288"/>
        <v>1</v>
      </c>
      <c r="HI72" s="116">
        <f t="shared" si="288"/>
        <v>0</v>
      </c>
      <c r="HJ72" s="116">
        <f>COUNTIF(HJ4:HJ50,"chir torako*")</f>
        <v>0</v>
      </c>
      <c r="HK72" s="116">
        <f t="shared" si="288"/>
        <v>0</v>
      </c>
      <c r="HL72" s="116"/>
      <c r="HM72" s="116">
        <f>COUNTIF(HM4:HM50,"chir torako*")</f>
        <v>0</v>
      </c>
      <c r="HN72" s="116"/>
      <c r="HO72" s="116">
        <f>COUNTIF(HO4:HO50,"chir torako*")</f>
        <v>1</v>
      </c>
      <c r="HP72" s="116">
        <f>COUNTIF(HP4:HP50,"chir torako*")</f>
        <v>0</v>
      </c>
      <c r="HQ72" s="116">
        <f>COUNTIF(HQ14:HQ50,"chir torako*")</f>
        <v>0</v>
      </c>
      <c r="HR72" s="116">
        <f>COUNTIF(HR4:HR50,"chir torako*")</f>
        <v>1</v>
      </c>
      <c r="HS72" s="116"/>
      <c r="HT72" s="116">
        <f t="shared" ref="HT72:IA72" si="289">COUNTIF(HT4:HT50,"chir torako*")</f>
        <v>0</v>
      </c>
      <c r="HU72" s="116">
        <f t="shared" si="289"/>
        <v>1</v>
      </c>
      <c r="HV72" s="116">
        <f t="shared" si="289"/>
        <v>0</v>
      </c>
      <c r="HW72" s="116">
        <f t="shared" si="289"/>
        <v>0</v>
      </c>
      <c r="HX72" s="116">
        <f t="shared" si="289"/>
        <v>0</v>
      </c>
      <c r="HY72" s="116">
        <f t="shared" si="289"/>
        <v>0</v>
      </c>
      <c r="HZ72" s="116">
        <f t="shared" si="289"/>
        <v>0</v>
      </c>
      <c r="IA72" s="116">
        <f t="shared" si="289"/>
        <v>0</v>
      </c>
      <c r="IB72" s="116"/>
      <c r="IC72" s="116"/>
      <c r="ID72" s="116">
        <f>COUNTIF(ID4:ID50,"chir torako*")</f>
        <v>0</v>
      </c>
      <c r="IE72" s="116">
        <f>COUNTIF(IE4:IE50,"chir torako*")</f>
        <v>1</v>
      </c>
      <c r="IF72" s="116">
        <f>COUNTIF(IF4:IF50,"chir torako*")</f>
        <v>0</v>
      </c>
      <c r="IG72" s="116">
        <f>COUNTIF(IG4:IG50,"chir torako*")</f>
        <v>0</v>
      </c>
      <c r="IH72" s="116">
        <f>COUNTIF(IH4:IH50,"chir torako*")</f>
        <v>1</v>
      </c>
      <c r="II72" s="116"/>
      <c r="IJ72" s="116"/>
      <c r="IK72" s="116">
        <f t="shared" ref="IK72:IR72" si="290">COUNTIF(IK4:IK50,"chir torako*")</f>
        <v>0</v>
      </c>
      <c r="IL72" s="116">
        <f t="shared" si="290"/>
        <v>1</v>
      </c>
      <c r="IM72" s="116">
        <f t="shared" si="290"/>
        <v>0</v>
      </c>
      <c r="IN72" s="116">
        <f>COUNTIF(IN4:IN50,"chir torako*")</f>
        <v>0</v>
      </c>
      <c r="IO72" s="116">
        <f t="shared" si="290"/>
        <v>0</v>
      </c>
      <c r="IP72" s="116">
        <f>COUNTIF(IP4:IP50,"chir torako*")</f>
        <v>0</v>
      </c>
      <c r="IQ72" s="116">
        <f t="shared" si="290"/>
        <v>0</v>
      </c>
      <c r="IR72" s="116">
        <f t="shared" si="290"/>
        <v>0</v>
      </c>
      <c r="IS72" s="116"/>
      <c r="IT72" s="116">
        <f>COUNTIF(IT4:IT50,"chir torako*")</f>
        <v>0</v>
      </c>
      <c r="IU72" s="116"/>
      <c r="IV72" s="116">
        <f>COUNTIF(IV4:IV50,"chir torako*")</f>
        <v>1</v>
      </c>
      <c r="IW72" s="116">
        <f>COUNTIF(IW4:IW50,"chir torako*")</f>
        <v>0</v>
      </c>
      <c r="IX72" s="116">
        <f>COUNTIF(IX4:IX50,"chir torako*")</f>
        <v>0</v>
      </c>
      <c r="IY72" s="116">
        <f>COUNTIF(IY4:IY50,"chir torako*")</f>
        <v>1</v>
      </c>
      <c r="IZ72" s="116"/>
      <c r="JA72" s="116">
        <f t="shared" ref="JA72:JD72" si="291">COUNTIF(JA4:JA50,"chir torako*")</f>
        <v>0</v>
      </c>
      <c r="JB72" s="116">
        <f t="shared" si="291"/>
        <v>1</v>
      </c>
      <c r="JC72" s="116">
        <f t="shared" si="291"/>
        <v>0</v>
      </c>
      <c r="JD72" s="116">
        <f t="shared" si="291"/>
        <v>0</v>
      </c>
    </row>
    <row r="73" spans="1:264" s="51" customFormat="1" ht="23.25" customHeight="1">
      <c r="A73" s="23"/>
      <c r="B73" s="28"/>
      <c r="C73" s="23"/>
      <c r="D73" s="23"/>
      <c r="E73" s="24"/>
      <c r="F73" s="23"/>
      <c r="G73" s="23"/>
      <c r="H73" s="23"/>
      <c r="I73" s="23"/>
      <c r="J73" s="23"/>
      <c r="K73" s="23"/>
      <c r="L73" s="25"/>
      <c r="M73" s="23"/>
      <c r="N73" s="23"/>
      <c r="O73" s="25"/>
      <c r="P73" s="23"/>
      <c r="Q73" s="28"/>
      <c r="R73" s="28"/>
      <c r="S73" s="29"/>
      <c r="T73" s="28"/>
      <c r="U73" s="28"/>
      <c r="V73" s="108"/>
      <c r="W73" s="52"/>
      <c r="X73" s="53" t="s">
        <v>37</v>
      </c>
      <c r="Y73" s="54"/>
      <c r="Z73" s="124">
        <f>COUNTIF(Z4:Z50,"med. Rodz*")</f>
        <v>0</v>
      </c>
      <c r="AA73" s="124">
        <f>COUNTIF(AA4:AA49,"med. Rodz*")</f>
        <v>0</v>
      </c>
      <c r="AB73" s="124">
        <f>COUNTIF(AB4:AB50,"med. Rodz*")</f>
        <v>0</v>
      </c>
      <c r="AC73" s="124">
        <f>COUNTIF(AC4:AC50,"med. Rodz*")</f>
        <v>2</v>
      </c>
      <c r="AD73" s="124">
        <f>COUNTIF(AD4:AD50,"med. Rodz*")</f>
        <v>0</v>
      </c>
      <c r="AE73" s="124">
        <f>COUNTIF(AE4:AE50,"med. Rodz*")</f>
        <v>0</v>
      </c>
      <c r="AF73" s="124">
        <f>COUNTIF(AF4:AF50,"med. Rodz*")</f>
        <v>6</v>
      </c>
      <c r="AG73" s="124"/>
      <c r="AH73" s="124">
        <f>COUNTIF(AH4:AH50,"med. Rodz*")</f>
        <v>0</v>
      </c>
      <c r="AI73" s="124">
        <f>COUNTIF(AI4:AI50,"med. Rodz*")</f>
        <v>6</v>
      </c>
      <c r="AJ73" s="124">
        <f>COUNTIF(AJ4:AJ50,"med. Rodz*")</f>
        <v>0</v>
      </c>
      <c r="AK73" s="124">
        <f>COUNTIF(AK4:AK50,"med. Rodz*")</f>
        <v>0</v>
      </c>
      <c r="AL73" s="124">
        <f>COUNTIF(AL4:AL50,"med. Rodz*")</f>
        <v>6</v>
      </c>
      <c r="AM73" s="116"/>
      <c r="AN73" s="116"/>
      <c r="AO73" s="124">
        <f t="shared" ref="AO73:AV73" si="292">COUNTIF(AO4:AO50,"med. Rodz*")</f>
        <v>0</v>
      </c>
      <c r="AP73" s="124">
        <f t="shared" si="292"/>
        <v>6</v>
      </c>
      <c r="AQ73" s="124">
        <f t="shared" si="292"/>
        <v>0</v>
      </c>
      <c r="AR73" s="124">
        <f t="shared" si="292"/>
        <v>0</v>
      </c>
      <c r="AS73" s="124">
        <f t="shared" si="292"/>
        <v>6</v>
      </c>
      <c r="AT73" s="124">
        <f t="shared" si="292"/>
        <v>0</v>
      </c>
      <c r="AU73" s="124">
        <f t="shared" si="292"/>
        <v>0</v>
      </c>
      <c r="AV73" s="124">
        <f t="shared" si="292"/>
        <v>6</v>
      </c>
      <c r="AW73" s="116"/>
      <c r="AX73" s="124">
        <f>COUNTIF(AX4:AX50,"med. Rodz*")</f>
        <v>0</v>
      </c>
      <c r="AY73" s="124">
        <f>COUNTIF(AY4:AY50,"med. Rodz*")</f>
        <v>4</v>
      </c>
      <c r="AZ73" s="124">
        <f>COUNTIF(AZ4:AZ50,"med. Rodz*")</f>
        <v>0</v>
      </c>
      <c r="BA73" s="124">
        <f>COUNTIF(BA4:BA50,"med. Rodz*")</f>
        <v>0</v>
      </c>
      <c r="BB73" s="124">
        <f>COUNTIF(BB4:BB50,"med. Rodz*")</f>
        <v>4</v>
      </c>
      <c r="BC73" s="116"/>
      <c r="BD73" s="116"/>
      <c r="BE73" s="124">
        <f t="shared" ref="BE73:BL73" si="293">COUNTIF(BE4:BE50,"med. Rodz*")</f>
        <v>0</v>
      </c>
      <c r="BF73" s="124">
        <f t="shared" si="293"/>
        <v>5</v>
      </c>
      <c r="BG73" s="124">
        <f t="shared" si="293"/>
        <v>0</v>
      </c>
      <c r="BH73" s="124">
        <f t="shared" si="293"/>
        <v>0</v>
      </c>
      <c r="BI73" s="124">
        <f t="shared" si="293"/>
        <v>5</v>
      </c>
      <c r="BJ73" s="124">
        <f t="shared" si="293"/>
        <v>0</v>
      </c>
      <c r="BK73" s="124">
        <f t="shared" si="293"/>
        <v>0</v>
      </c>
      <c r="BL73" s="124">
        <f t="shared" si="293"/>
        <v>5</v>
      </c>
      <c r="BM73" s="116"/>
      <c r="BN73" s="124">
        <f>COUNTIF(BN4:BN50,"med. Rodz*")</f>
        <v>0</v>
      </c>
      <c r="BO73" s="124">
        <f>COUNTIF(BO4:BO49,"med. Rodz*")</f>
        <v>5</v>
      </c>
      <c r="BP73" s="124">
        <f>COUNTIF(BP4:BP50,"med. Rodz*")</f>
        <v>0</v>
      </c>
      <c r="BQ73" s="124">
        <f>COUNTIF(BQ4:BQ50,"med. Rodz*")</f>
        <v>0</v>
      </c>
      <c r="BR73" s="124">
        <f>COUNTIF(BR4:BR50,"med. Rodz*")</f>
        <v>5</v>
      </c>
      <c r="BS73" s="116"/>
      <c r="BT73" s="116"/>
      <c r="BU73" s="124">
        <f>COUNTIF(BU4:BU50,"med. Rodz*")</f>
        <v>0</v>
      </c>
      <c r="BV73" s="124">
        <f>COUNTIF(BV4:BV50,"med. Rodz*")</f>
        <v>7</v>
      </c>
      <c r="BW73" s="124">
        <f>COUNTIF(BW4:BW50,"med. Rodz*")</f>
        <v>0</v>
      </c>
      <c r="BX73" s="124"/>
      <c r="BY73" s="124">
        <f>COUNTIF(BY4:BY50,"med. Rodz*")</f>
        <v>0</v>
      </c>
      <c r="BZ73" s="124">
        <f>COUNTIF(BZ4:BZ50,"med. Rodz*")</f>
        <v>5</v>
      </c>
      <c r="CA73" s="124">
        <f>COUNTIF(CA4:CA50,"med. Rodz*")</f>
        <v>0</v>
      </c>
      <c r="CB73" s="124">
        <f>COUNTIF(CB14:CB50,"med. Rodz*")</f>
        <v>0</v>
      </c>
      <c r="CC73" s="124">
        <f>COUNTIF(CC4:CC50,"med. Rodz*")</f>
        <v>5</v>
      </c>
      <c r="CD73" s="116"/>
      <c r="CE73" s="124">
        <f>COUNTIF(CE4:CE50,"med. Rodz*")</f>
        <v>0</v>
      </c>
      <c r="CF73" s="124">
        <f>COUNTIF(CF5:CF50,"med. Rodz*")</f>
        <v>5</v>
      </c>
      <c r="CG73" s="124">
        <f>COUNTIF(CG4:CG50,"med. Rodz*")</f>
        <v>0</v>
      </c>
      <c r="CH73" s="124">
        <f>COUNTIF(CH4:CH50,"med. Rodz*")</f>
        <v>0</v>
      </c>
      <c r="CI73" s="124">
        <f>COUNTIF(CI4:CI50,"med. Rodz*")</f>
        <v>5</v>
      </c>
      <c r="CJ73" s="116"/>
      <c r="CK73" s="116"/>
      <c r="CL73" s="124">
        <f t="shared" ref="CL73:CT73" si="294">COUNTIF(CL4:CL50,"med. Rodz*")</f>
        <v>0</v>
      </c>
      <c r="CM73" s="124">
        <f t="shared" si="294"/>
        <v>6</v>
      </c>
      <c r="CN73" s="124">
        <f t="shared" si="294"/>
        <v>0</v>
      </c>
      <c r="CO73" s="124"/>
      <c r="CP73" s="124">
        <f t="shared" si="294"/>
        <v>0</v>
      </c>
      <c r="CQ73" s="124">
        <f t="shared" si="294"/>
        <v>6</v>
      </c>
      <c r="CR73" s="124">
        <f t="shared" si="294"/>
        <v>0</v>
      </c>
      <c r="CS73" s="124">
        <f t="shared" si="294"/>
        <v>0</v>
      </c>
      <c r="CT73" s="124">
        <f t="shared" si="294"/>
        <v>4</v>
      </c>
      <c r="CU73" s="116"/>
      <c r="CV73" s="124">
        <f>COUNTIF(CV4:CV50,"med. Rodz*")</f>
        <v>0</v>
      </c>
      <c r="CW73" s="139"/>
      <c r="CX73" s="124">
        <f>COUNTIF(CX4:CX50,"med. Rodz*")</f>
        <v>7</v>
      </c>
      <c r="CY73" s="124">
        <f>COUNTIF(CY4:CY50,"med. Rodz*")</f>
        <v>0</v>
      </c>
      <c r="CZ73" s="124"/>
      <c r="DA73" s="124">
        <f>COUNTIF(DA4:DA50,"med. Rodz*")</f>
        <v>0</v>
      </c>
      <c r="DB73" s="124">
        <f>COUNTIF(DB4:DB50,"med. Rodz*")</f>
        <v>6</v>
      </c>
      <c r="DC73" s="116"/>
      <c r="DD73" s="124">
        <f t="shared" ref="DD73:DK73" si="295">COUNTIF(DD4:DD50,"med. Rodz*")</f>
        <v>0</v>
      </c>
      <c r="DE73" s="124">
        <f t="shared" si="295"/>
        <v>7</v>
      </c>
      <c r="DF73" s="124">
        <f t="shared" si="295"/>
        <v>0</v>
      </c>
      <c r="DG73" s="124">
        <f t="shared" si="295"/>
        <v>0</v>
      </c>
      <c r="DH73" s="124">
        <f t="shared" si="295"/>
        <v>8</v>
      </c>
      <c r="DI73" s="124">
        <f>COUNTIF(DI4:DI50,"med. Rodz*")</f>
        <v>0</v>
      </c>
      <c r="DJ73" s="124">
        <f t="shared" si="295"/>
        <v>0</v>
      </c>
      <c r="DK73" s="124">
        <f t="shared" si="295"/>
        <v>7</v>
      </c>
      <c r="DL73" s="116"/>
      <c r="DM73" s="124">
        <f>COUNTIF(DM4:DM50,"med. Rodz*")</f>
        <v>0</v>
      </c>
      <c r="DN73" s="139"/>
      <c r="DO73" s="124">
        <f>COUNTIF(DO4:DO50,"med. Rodz*")</f>
        <v>7</v>
      </c>
      <c r="DP73" s="124">
        <f>COUNTIF(DP4:DP48,"med. Rodz*")</f>
        <v>0</v>
      </c>
      <c r="DQ73" s="124">
        <f>COUNTIF(DQ4:DQ50,"med. Rodz*")</f>
        <v>0</v>
      </c>
      <c r="DR73" s="124">
        <f>COUNTIF(DR4:DR50,"med. Rodz*")</f>
        <v>8</v>
      </c>
      <c r="DS73" s="116"/>
      <c r="DT73" s="124">
        <f t="shared" ref="DT73:EA73" si="296">COUNTIF(DT4:DT50,"med. Rodz*")</f>
        <v>0</v>
      </c>
      <c r="DU73" s="124">
        <f t="shared" si="296"/>
        <v>6</v>
      </c>
      <c r="DV73" s="124">
        <f t="shared" si="296"/>
        <v>0</v>
      </c>
      <c r="DW73" s="124">
        <f t="shared" si="296"/>
        <v>0</v>
      </c>
      <c r="DX73" s="124">
        <f t="shared" si="296"/>
        <v>6</v>
      </c>
      <c r="DY73" s="124">
        <f t="shared" si="296"/>
        <v>0</v>
      </c>
      <c r="DZ73" s="124">
        <f t="shared" si="296"/>
        <v>0</v>
      </c>
      <c r="EA73" s="124">
        <f t="shared" si="296"/>
        <v>5</v>
      </c>
      <c r="EB73" s="116"/>
      <c r="EC73" s="116"/>
      <c r="ED73" s="124">
        <f>COUNTIF(ED4:ED50,"med. Rodz*")</f>
        <v>0</v>
      </c>
      <c r="EE73" s="124">
        <f>COUNTIF(EE4:EE50,"med. Rodz*")</f>
        <v>4</v>
      </c>
      <c r="EF73" s="124">
        <f>COUNTIF(EF4:EF50,"med. Rodz*")</f>
        <v>0</v>
      </c>
      <c r="EG73" s="124">
        <f>COUNTIF(EG4:EG50,"med. Rodz*")</f>
        <v>0</v>
      </c>
      <c r="EH73" s="124">
        <f>COUNTIF(EH4:EH50,"med. Rodz*")</f>
        <v>4</v>
      </c>
      <c r="EI73" s="116"/>
      <c r="EJ73" s="124">
        <f t="shared" ref="EJ73:ER73" si="297">COUNTIF(EJ4:EJ50,"med. Rodz*")</f>
        <v>0</v>
      </c>
      <c r="EK73" s="124">
        <f>COUNTIF(EK4:EK50,"med. Rodz*")</f>
        <v>4</v>
      </c>
      <c r="EL73" s="124">
        <f t="shared" si="297"/>
        <v>0</v>
      </c>
      <c r="EM73" s="124">
        <f t="shared" si="297"/>
        <v>0</v>
      </c>
      <c r="EN73" s="124"/>
      <c r="EO73" s="124">
        <f t="shared" si="297"/>
        <v>4</v>
      </c>
      <c r="EP73" s="124">
        <f t="shared" si="297"/>
        <v>0</v>
      </c>
      <c r="EQ73" s="124">
        <f t="shared" si="297"/>
        <v>0</v>
      </c>
      <c r="ER73" s="124">
        <f t="shared" si="297"/>
        <v>5</v>
      </c>
      <c r="ES73" s="116"/>
      <c r="ET73" s="116"/>
      <c r="EU73" s="124">
        <f>COUNTIF(EU4:EU50,"med. Rodz*")</f>
        <v>0</v>
      </c>
      <c r="EV73" s="124">
        <f>COUNTIF(EV4:EV50,"med. Rodz*")</f>
        <v>5</v>
      </c>
      <c r="EW73" s="124">
        <f>COUNTIF(EW4:EW50,"med. Rodz*")</f>
        <v>0</v>
      </c>
      <c r="EX73" s="124">
        <f>COUNTIF(EX4:EX50,"med. Rodz*")</f>
        <v>0</v>
      </c>
      <c r="EY73" s="124">
        <f>COUNTIF(EY4:EY50,"med. Rodz*")</f>
        <v>5</v>
      </c>
      <c r="EZ73" s="116"/>
      <c r="FA73" s="124">
        <f t="shared" ref="FA73:FI73" si="298">COUNTIF(FA4:FA50,"med. Rodz*")</f>
        <v>0</v>
      </c>
      <c r="FB73" s="124"/>
      <c r="FC73" s="124">
        <f t="shared" si="298"/>
        <v>6</v>
      </c>
      <c r="FD73" s="124">
        <f t="shared" si="298"/>
        <v>0</v>
      </c>
      <c r="FE73" s="124">
        <f>COUNTIF(FE4:FE50,"med. Rodz*")</f>
        <v>0</v>
      </c>
      <c r="FF73" s="124">
        <f t="shared" si="298"/>
        <v>6</v>
      </c>
      <c r="FG73" s="124">
        <f t="shared" si="298"/>
        <v>0</v>
      </c>
      <c r="FH73" s="124">
        <f>COUNTIF(FH4:FH50,"med. Rodz*")</f>
        <v>0</v>
      </c>
      <c r="FI73" s="124">
        <f t="shared" si="298"/>
        <v>6</v>
      </c>
      <c r="FJ73" s="116"/>
      <c r="FK73" s="124">
        <f>COUNTIF(FK4:FK50,"med. Rodz*")</f>
        <v>0</v>
      </c>
      <c r="FL73" s="124"/>
      <c r="FM73" s="124">
        <f>COUNTIF(FM4:FM50,"med. Rodz*")</f>
        <v>6</v>
      </c>
      <c r="FN73" s="124">
        <f>COUNTIF(FN4:FN50,"med. Rodz*")</f>
        <v>0</v>
      </c>
      <c r="FO73" s="124"/>
      <c r="FP73" s="124">
        <f>COUNTIF(FP4:FP50,"med. Rodz*")</f>
        <v>0</v>
      </c>
      <c r="FQ73" s="124">
        <f>COUNTIF(FQ4:FQ50,"med. Rodz*")</f>
        <v>5</v>
      </c>
      <c r="FR73" s="116"/>
      <c r="FS73" s="124">
        <f t="shared" ref="FS73:GB73" si="299">COUNTIF(FS4:FS50,"med. Rodz*")</f>
        <v>0</v>
      </c>
      <c r="FT73" s="124">
        <f t="shared" si="299"/>
        <v>7</v>
      </c>
      <c r="FU73" s="124">
        <f>COUNTIF(FU4:FU50,"med. Rodz*")</f>
        <v>0</v>
      </c>
      <c r="FV73" s="124"/>
      <c r="FW73" s="124">
        <f t="shared" si="299"/>
        <v>0</v>
      </c>
      <c r="FX73" s="124"/>
      <c r="FY73" s="124">
        <f t="shared" si="299"/>
        <v>7</v>
      </c>
      <c r="FZ73" s="124">
        <f t="shared" si="299"/>
        <v>0</v>
      </c>
      <c r="GA73" s="124">
        <f t="shared" si="299"/>
        <v>0</v>
      </c>
      <c r="GB73" s="124">
        <f t="shared" si="299"/>
        <v>6</v>
      </c>
      <c r="GC73" s="116"/>
      <c r="GD73" s="116"/>
      <c r="GE73" s="124">
        <f>COUNTIF(GE4:GE50,"med. Rodz*")</f>
        <v>0</v>
      </c>
      <c r="GF73" s="124">
        <f>COUNTIF(GF4:GF50,"med. Rodz*")</f>
        <v>6</v>
      </c>
      <c r="GG73" s="124">
        <f>COUNTIF(GG4:GG50,"med. Rodz*")</f>
        <v>0</v>
      </c>
      <c r="GH73" s="124">
        <f>COUNTIF(GH4:GH50,"med. Rodz*")</f>
        <v>0</v>
      </c>
      <c r="GI73" s="124"/>
      <c r="GJ73" s="124">
        <f>COUNTIF(GJ4:GJ50,"med. Rodz*")</f>
        <v>6</v>
      </c>
      <c r="GK73" s="116"/>
      <c r="GL73" s="124">
        <f t="shared" ref="GL73:GT73" si="300">COUNTIF(GL4:GL50,"med. Rodz*")</f>
        <v>0</v>
      </c>
      <c r="GM73" s="124">
        <f>COUNTIF(GM4:GM50,"med. Rodz*")</f>
        <v>5</v>
      </c>
      <c r="GN73" s="124">
        <f t="shared" si="300"/>
        <v>0</v>
      </c>
      <c r="GO73" s="124">
        <f>COUNTIF(GO4:GO50,"med. Rodz*")</f>
        <v>0</v>
      </c>
      <c r="GP73" s="124"/>
      <c r="GQ73" s="124">
        <f t="shared" si="300"/>
        <v>7</v>
      </c>
      <c r="GR73" s="124">
        <f t="shared" si="300"/>
        <v>0</v>
      </c>
      <c r="GS73" s="124">
        <f t="shared" si="300"/>
        <v>0</v>
      </c>
      <c r="GT73" s="124">
        <f t="shared" si="300"/>
        <v>6</v>
      </c>
      <c r="GU73" s="116"/>
      <c r="GV73" s="124">
        <f>COUNTIF(GV4:GV50,"med. Rodz*")</f>
        <v>0</v>
      </c>
      <c r="GW73" s="124"/>
      <c r="GX73" s="124">
        <f>COUNTIF(GX4:GX50,"med. Rodz*")</f>
        <v>6</v>
      </c>
      <c r="GY73" s="124">
        <f>COUNTIF(GY4:GY50,"med. Rodz*")</f>
        <v>0</v>
      </c>
      <c r="GZ73" s="124">
        <f>COUNTIF(GZ4:GZ50,"med. Rodz*")</f>
        <v>0</v>
      </c>
      <c r="HA73" s="124">
        <f>COUNTIF(HA4:HA50,"med. Rodz*")</f>
        <v>6</v>
      </c>
      <c r="HB73" s="116"/>
      <c r="HC73" s="124">
        <f t="shared" ref="HC73:HK73" si="301">COUNTIF(HC4:HC50,"med. Rodz*")</f>
        <v>0</v>
      </c>
      <c r="HD73" s="124">
        <f>COUNTIF(HD4:HD50,"med. Rodz*")</f>
        <v>6</v>
      </c>
      <c r="HE73" s="124">
        <f t="shared" si="301"/>
        <v>0</v>
      </c>
      <c r="HF73" s="124"/>
      <c r="HG73" s="124">
        <f t="shared" si="301"/>
        <v>0</v>
      </c>
      <c r="HH73" s="124">
        <f t="shared" si="301"/>
        <v>6</v>
      </c>
      <c r="HI73" s="124">
        <f t="shared" si="301"/>
        <v>0</v>
      </c>
      <c r="HJ73" s="124">
        <f>COUNTIF(HJ4:HJ50,"med. Rodz*")</f>
        <v>0</v>
      </c>
      <c r="HK73" s="124">
        <f t="shared" si="301"/>
        <v>6</v>
      </c>
      <c r="HL73" s="116"/>
      <c r="HM73" s="124">
        <f>COUNTIF(HM4:HM50,"med. Rodz*")</f>
        <v>0</v>
      </c>
      <c r="HN73" s="124"/>
      <c r="HO73" s="124">
        <f>COUNTIF(HO4:HO50,"med. Rodz*")</f>
        <v>1</v>
      </c>
      <c r="HP73" s="124">
        <f>COUNTIF(HP4:HP50,"med. Rodz*")</f>
        <v>0</v>
      </c>
      <c r="HQ73" s="124">
        <f>COUNTIF(HQ14:HQ50,"med. Rodz*")</f>
        <v>0</v>
      </c>
      <c r="HR73" s="124">
        <f>COUNTIF(HR4:HR50,"med. Rodz*")</f>
        <v>0</v>
      </c>
      <c r="HS73" s="116"/>
      <c r="HT73" s="124">
        <f t="shared" ref="HT73:IA73" si="302">COUNTIF(HT4:HT50,"med. Rodz*")</f>
        <v>0</v>
      </c>
      <c r="HU73" s="124">
        <f t="shared" si="302"/>
        <v>0</v>
      </c>
      <c r="HV73" s="124">
        <f t="shared" si="302"/>
        <v>0</v>
      </c>
      <c r="HW73" s="124">
        <f t="shared" si="302"/>
        <v>0</v>
      </c>
      <c r="HX73" s="124">
        <f t="shared" si="302"/>
        <v>0</v>
      </c>
      <c r="HY73" s="124">
        <f t="shared" si="302"/>
        <v>0</v>
      </c>
      <c r="HZ73" s="124">
        <f t="shared" si="302"/>
        <v>0</v>
      </c>
      <c r="IA73" s="124">
        <f t="shared" si="302"/>
        <v>0</v>
      </c>
      <c r="IB73" s="116"/>
      <c r="IC73" s="116"/>
      <c r="ID73" s="124">
        <f>COUNTIF(ID4:ID50,"med. Rodz*")</f>
        <v>0</v>
      </c>
      <c r="IE73" s="124">
        <f>COUNTIF(IE4:IE50,"med. Rodz*")</f>
        <v>0</v>
      </c>
      <c r="IF73" s="124">
        <f>COUNTIF(IF4:IF50,"med. Rodz*")</f>
        <v>0</v>
      </c>
      <c r="IG73" s="124">
        <f>COUNTIF(IG4:IG50,"med. Rodz*")</f>
        <v>0</v>
      </c>
      <c r="IH73" s="124">
        <f>COUNTIF(IH4:IH50,"med. Rodz*")</f>
        <v>1</v>
      </c>
      <c r="II73" s="116"/>
      <c r="IJ73" s="116"/>
      <c r="IK73" s="124">
        <f t="shared" ref="IK73:IR73" si="303">COUNTIF(IK4:IK50,"med. Rodz*")</f>
        <v>0</v>
      </c>
      <c r="IL73" s="124">
        <f t="shared" si="303"/>
        <v>1</v>
      </c>
      <c r="IM73" s="124">
        <f t="shared" si="303"/>
        <v>0</v>
      </c>
      <c r="IN73" s="124">
        <f>COUNTIF(IN4:IN50,"med. Rodz*")</f>
        <v>0</v>
      </c>
      <c r="IO73" s="124">
        <f t="shared" si="303"/>
        <v>1</v>
      </c>
      <c r="IP73" s="124">
        <f>COUNTIF(IP4:IP50,"med. Rodz*")</f>
        <v>0</v>
      </c>
      <c r="IQ73" s="124">
        <f t="shared" si="303"/>
        <v>0</v>
      </c>
      <c r="IR73" s="124">
        <f t="shared" si="303"/>
        <v>1</v>
      </c>
      <c r="IS73" s="116"/>
      <c r="IT73" s="124">
        <f>COUNTIF(IT4:IT50,"med. Rodz*")</f>
        <v>0</v>
      </c>
      <c r="IU73" s="124"/>
      <c r="IV73" s="124">
        <f>COUNTIF(IV4:IV50,"med. Rodz*")</f>
        <v>1</v>
      </c>
      <c r="IW73" s="124">
        <f>COUNTIF(IW4:IW50,"med. Rodz*")</f>
        <v>0</v>
      </c>
      <c r="IX73" s="124">
        <f>COUNTIF(IX4:IX50,"med. Rodz*")</f>
        <v>0</v>
      </c>
      <c r="IY73" s="124">
        <f>COUNTIF(IY4:IY50,"med. Rodz*")</f>
        <v>1</v>
      </c>
      <c r="IZ73" s="116"/>
      <c r="JA73" s="124">
        <f t="shared" ref="JA73:JD73" si="304">COUNTIF(JA4:JA50,"med. Rodz*")</f>
        <v>0</v>
      </c>
      <c r="JB73" s="124">
        <f t="shared" si="304"/>
        <v>1</v>
      </c>
      <c r="JC73" s="124">
        <f t="shared" si="304"/>
        <v>0</v>
      </c>
      <c r="JD73" s="124">
        <f t="shared" si="304"/>
        <v>0</v>
      </c>
    </row>
    <row r="74" spans="1:264" s="75" customFormat="1" ht="23.25" customHeight="1">
      <c r="A74" s="23"/>
      <c r="B74" s="28"/>
      <c r="C74" s="23"/>
      <c r="D74" s="23"/>
      <c r="E74" s="24"/>
      <c r="F74" s="23"/>
      <c r="G74" s="23"/>
      <c r="H74" s="23"/>
      <c r="I74" s="23"/>
      <c r="J74" s="23"/>
      <c r="K74" s="23"/>
      <c r="L74" s="25"/>
      <c r="M74" s="23"/>
      <c r="N74" s="23"/>
      <c r="O74" s="25"/>
      <c r="P74" s="23"/>
      <c r="Q74" s="28"/>
      <c r="R74" s="28"/>
      <c r="S74" s="29"/>
      <c r="T74" s="28"/>
      <c r="U74" s="28"/>
      <c r="V74" s="108"/>
      <c r="W74" s="76"/>
      <c r="X74" s="77" t="s">
        <v>38</v>
      </c>
      <c r="Y74" s="78"/>
      <c r="Z74" s="125">
        <f>COUNTIF(Z4:Z50,"med. Rat*")</f>
        <v>3</v>
      </c>
      <c r="AA74" s="125">
        <f>COUNTIF(AA4:AA49,"med. Rat*")</f>
        <v>8</v>
      </c>
      <c r="AB74" s="125">
        <f>COUNTIF(AB4:AB50,"med. Rat*")</f>
        <v>0</v>
      </c>
      <c r="AC74" s="125">
        <f>COUNTIF(AC4:AC50,"med. Rat*")</f>
        <v>1</v>
      </c>
      <c r="AD74" s="125">
        <f>COUNTIF(AD4:AD50,"med. Rat*")</f>
        <v>0</v>
      </c>
      <c r="AE74" s="125">
        <f>COUNTIF(AE4:AE50,"med. Rat*")</f>
        <v>0</v>
      </c>
      <c r="AF74" s="125">
        <f>COUNTIF(AF4:AF50,"med. Rat*")</f>
        <v>9</v>
      </c>
      <c r="AG74" s="125"/>
      <c r="AH74" s="125">
        <f>COUNTIF(AH4:AH50,"med. Rat*")</f>
        <v>0</v>
      </c>
      <c r="AI74" s="125">
        <f>COUNTIF(AI4:AI50,"med. Rat*")</f>
        <v>10</v>
      </c>
      <c r="AJ74" s="125">
        <f>COUNTIF(AJ4:AJ50,"med. Rat*")</f>
        <v>0</v>
      </c>
      <c r="AK74" s="125">
        <f>COUNTIF(AK4:AK50,"med. Rat*")</f>
        <v>0</v>
      </c>
      <c r="AL74" s="125">
        <f>COUNTIF(AL4:AL50,"med. Rat*")</f>
        <v>7</v>
      </c>
      <c r="AM74" s="116"/>
      <c r="AN74" s="116"/>
      <c r="AO74" s="125">
        <f t="shared" ref="AO74:AV74" si="305">COUNTIF(AO4:AO50,"med. Rat*")</f>
        <v>0</v>
      </c>
      <c r="AP74" s="125">
        <f t="shared" si="305"/>
        <v>4</v>
      </c>
      <c r="AQ74" s="125">
        <f t="shared" si="305"/>
        <v>16</v>
      </c>
      <c r="AR74" s="125">
        <f t="shared" si="305"/>
        <v>0</v>
      </c>
      <c r="AS74" s="125">
        <f t="shared" si="305"/>
        <v>1</v>
      </c>
      <c r="AT74" s="125">
        <f t="shared" si="305"/>
        <v>0</v>
      </c>
      <c r="AU74" s="125">
        <f t="shared" si="305"/>
        <v>0</v>
      </c>
      <c r="AV74" s="125">
        <f t="shared" si="305"/>
        <v>8</v>
      </c>
      <c r="AW74" s="116"/>
      <c r="AX74" s="125">
        <f>COUNTIF(AX4:AX50,"med. Rat*")</f>
        <v>0</v>
      </c>
      <c r="AY74" s="125">
        <f>COUNTIF(AY4:AY50,"med. Rat*")</f>
        <v>5</v>
      </c>
      <c r="AZ74" s="125">
        <f>COUNTIF(AZ4:AZ50,"med. Rat*")</f>
        <v>0</v>
      </c>
      <c r="BA74" s="125">
        <f>COUNTIF(BA4:BA50,"med. Rat*")</f>
        <v>0</v>
      </c>
      <c r="BB74" s="125">
        <f>COUNTIF(BB4:BB50,"med. Rat*")</f>
        <v>8</v>
      </c>
      <c r="BC74" s="116"/>
      <c r="BD74" s="116"/>
      <c r="BE74" s="125">
        <f t="shared" ref="BE74:BL74" si="306">COUNTIF(BE4:BE50,"med. Rat*")</f>
        <v>0</v>
      </c>
      <c r="BF74" s="125">
        <f t="shared" si="306"/>
        <v>5</v>
      </c>
      <c r="BG74" s="125">
        <f t="shared" si="306"/>
        <v>6</v>
      </c>
      <c r="BH74" s="125">
        <f t="shared" si="306"/>
        <v>0</v>
      </c>
      <c r="BI74" s="125">
        <f t="shared" si="306"/>
        <v>1</v>
      </c>
      <c r="BJ74" s="125">
        <f t="shared" si="306"/>
        <v>0</v>
      </c>
      <c r="BK74" s="125">
        <f t="shared" si="306"/>
        <v>0</v>
      </c>
      <c r="BL74" s="125">
        <f t="shared" si="306"/>
        <v>8</v>
      </c>
      <c r="BM74" s="116"/>
      <c r="BN74" s="125">
        <f>COUNTIF(BN4:BN50,"med. Rat*")</f>
        <v>0</v>
      </c>
      <c r="BO74" s="125">
        <f>COUNTIF(BO4:BO49,"med. Rat*")</f>
        <v>6</v>
      </c>
      <c r="BP74" s="125">
        <f>COUNTIF(BP4:BP50,"med. Rat*")</f>
        <v>0</v>
      </c>
      <c r="BQ74" s="125">
        <f>COUNTIF(BQ4:BQ50,"med. Rat*")</f>
        <v>0</v>
      </c>
      <c r="BR74" s="125">
        <f>COUNTIF(BR4:BR50,"med. Rat*")</f>
        <v>0</v>
      </c>
      <c r="BS74" s="116"/>
      <c r="BT74" s="116"/>
      <c r="BU74" s="125">
        <f>COUNTIF(BU4:BU50,"med. Rat*")</f>
        <v>0</v>
      </c>
      <c r="BV74" s="125">
        <f>COUNTIF(BV4:BV50,"med. Rat*")</f>
        <v>5</v>
      </c>
      <c r="BW74" s="125">
        <f>COUNTIF(BW4:BW50,"med. Rat*")</f>
        <v>10</v>
      </c>
      <c r="BX74" s="125"/>
      <c r="BY74" s="125">
        <f>COUNTIF(BY4:BY50,"med. Rat*")</f>
        <v>0</v>
      </c>
      <c r="BZ74" s="125">
        <f>COUNTIF(BZ4:BZ50,"med. Rat*")</f>
        <v>5</v>
      </c>
      <c r="CA74" s="125">
        <f>COUNTIF(CA4:CA50,"med. Rat*")</f>
        <v>0</v>
      </c>
      <c r="CB74" s="125">
        <f>COUNTIF(CB14:CB50,"med. Rat*")</f>
        <v>0</v>
      </c>
      <c r="CC74" s="125">
        <f>COUNTIF(CC4:CC50,"med. Rat*")</f>
        <v>5</v>
      </c>
      <c r="CD74" s="116"/>
      <c r="CE74" s="125">
        <f>COUNTIF(CE4:CE50,"med. Rat*")</f>
        <v>0</v>
      </c>
      <c r="CF74" s="125">
        <f>COUNTIF(CF5:CF50,"med. Rat*")</f>
        <v>4</v>
      </c>
      <c r="CG74" s="125">
        <f>COUNTIF(CG4:CG50,"med. Rat*")</f>
        <v>0</v>
      </c>
      <c r="CH74" s="125">
        <f>COUNTIF(CH4:CH50,"med. Rat*")</f>
        <v>0</v>
      </c>
      <c r="CI74" s="125">
        <f>COUNTIF(CI4:CI50,"med. Rat*")</f>
        <v>0</v>
      </c>
      <c r="CJ74" s="116"/>
      <c r="CK74" s="116"/>
      <c r="CL74" s="125">
        <f t="shared" ref="CL74:CT74" si="307">COUNTIF(CL4:CL50,"med. Rat*")</f>
        <v>0</v>
      </c>
      <c r="CM74" s="125">
        <f t="shared" si="307"/>
        <v>3</v>
      </c>
      <c r="CN74" s="125">
        <f t="shared" si="307"/>
        <v>8</v>
      </c>
      <c r="CO74" s="125"/>
      <c r="CP74" s="125">
        <f t="shared" si="307"/>
        <v>0</v>
      </c>
      <c r="CQ74" s="125">
        <f t="shared" si="307"/>
        <v>1</v>
      </c>
      <c r="CR74" s="125">
        <f t="shared" si="307"/>
        <v>0</v>
      </c>
      <c r="CS74" s="125">
        <f t="shared" si="307"/>
        <v>0</v>
      </c>
      <c r="CT74" s="125">
        <f t="shared" si="307"/>
        <v>8</v>
      </c>
      <c r="CU74" s="116"/>
      <c r="CV74" s="125">
        <f>COUNTIF(CV4:CV50,"med. Rat*")</f>
        <v>0</v>
      </c>
      <c r="CW74" s="139"/>
      <c r="CX74" s="125">
        <f>COUNTIF(CX4:CX50,"med. Rat*")</f>
        <v>0</v>
      </c>
      <c r="CY74" s="125">
        <f>COUNTIF(CY4:CY50,"med. Rat*")</f>
        <v>0</v>
      </c>
      <c r="CZ74" s="125"/>
      <c r="DA74" s="125">
        <f>COUNTIF(DA4:DA50,"med. Rat*")</f>
        <v>0</v>
      </c>
      <c r="DB74" s="125">
        <f>COUNTIF(DB4:DB50,"med. Rat*")</f>
        <v>3</v>
      </c>
      <c r="DC74" s="116"/>
      <c r="DD74" s="125">
        <f t="shared" ref="DD74:DK74" si="308">COUNTIF(DD4:DD50,"med. Rat*")</f>
        <v>0</v>
      </c>
      <c r="DE74" s="125">
        <f t="shared" si="308"/>
        <v>5</v>
      </c>
      <c r="DF74" s="125">
        <f t="shared" si="308"/>
        <v>0</v>
      </c>
      <c r="DG74" s="125">
        <f t="shared" si="308"/>
        <v>0</v>
      </c>
      <c r="DH74" s="125">
        <f t="shared" si="308"/>
        <v>7</v>
      </c>
      <c r="DI74" s="125">
        <f>COUNTIF(DI4:DI50,"med. Rat*")</f>
        <v>23</v>
      </c>
      <c r="DJ74" s="125">
        <f t="shared" si="308"/>
        <v>0</v>
      </c>
      <c r="DK74" s="125">
        <f t="shared" si="308"/>
        <v>0</v>
      </c>
      <c r="DL74" s="116"/>
      <c r="DM74" s="125">
        <f>COUNTIF(DM4:DM50,"med. Rat*")</f>
        <v>0</v>
      </c>
      <c r="DN74" s="139"/>
      <c r="DO74" s="125">
        <f>COUNTIF(DO4:DO50,"med. Rat*")</f>
        <v>3</v>
      </c>
      <c r="DP74" s="125">
        <f>COUNTIF(DP4:DP48,"med. Rat*")</f>
        <v>8</v>
      </c>
      <c r="DQ74" s="125">
        <f>COUNTIF(DQ4:DQ50,"med. Rat*")</f>
        <v>0</v>
      </c>
      <c r="DR74" s="125">
        <f>COUNTIF(DR4:DR50,"med. Rat*")</f>
        <v>5</v>
      </c>
      <c r="DS74" s="116"/>
      <c r="DT74" s="125">
        <f t="shared" ref="DT74:EA74" si="309">COUNTIF(DT4:DT50,"med. Rat*")</f>
        <v>0</v>
      </c>
      <c r="DU74" s="125">
        <f t="shared" si="309"/>
        <v>6</v>
      </c>
      <c r="DV74" s="125">
        <f t="shared" si="309"/>
        <v>20</v>
      </c>
      <c r="DW74" s="125">
        <f t="shared" si="309"/>
        <v>0</v>
      </c>
      <c r="DX74" s="125">
        <f t="shared" si="309"/>
        <v>12</v>
      </c>
      <c r="DY74" s="125">
        <f t="shared" si="309"/>
        <v>1</v>
      </c>
      <c r="DZ74" s="125">
        <f t="shared" si="309"/>
        <v>0</v>
      </c>
      <c r="EA74" s="125">
        <f t="shared" si="309"/>
        <v>2</v>
      </c>
      <c r="EB74" s="116"/>
      <c r="EC74" s="116"/>
      <c r="ED74" s="125">
        <f>COUNTIF(ED4:ED50,"med. Rat*")</f>
        <v>0</v>
      </c>
      <c r="EE74" s="125">
        <f>COUNTIF(EE4:EE50,"med. Rat*")</f>
        <v>4</v>
      </c>
      <c r="EF74" s="125">
        <f>COUNTIF(EF4:EF50,"med. Rat*")</f>
        <v>6</v>
      </c>
      <c r="EG74" s="125">
        <f>COUNTIF(EG4:EG50,"med. Rat*")</f>
        <v>0</v>
      </c>
      <c r="EH74" s="125">
        <f>COUNTIF(EH4:EH50,"med. Rat*")</f>
        <v>1</v>
      </c>
      <c r="EI74" s="116"/>
      <c r="EJ74" s="125">
        <f t="shared" ref="EJ74:ER74" si="310">COUNTIF(EJ4:EJ50,"med. Rat*")</f>
        <v>0</v>
      </c>
      <c r="EK74" s="125">
        <f>COUNTIF(EK4:EK50,"med. Rat*")</f>
        <v>8</v>
      </c>
      <c r="EL74" s="125">
        <f t="shared" si="310"/>
        <v>19</v>
      </c>
      <c r="EM74" s="125">
        <f t="shared" si="310"/>
        <v>0</v>
      </c>
      <c r="EN74" s="125"/>
      <c r="EO74" s="125">
        <f t="shared" si="310"/>
        <v>9</v>
      </c>
      <c r="EP74" s="125">
        <f t="shared" si="310"/>
        <v>0</v>
      </c>
      <c r="EQ74" s="125">
        <f t="shared" si="310"/>
        <v>0</v>
      </c>
      <c r="ER74" s="125">
        <f t="shared" si="310"/>
        <v>0</v>
      </c>
      <c r="ES74" s="116"/>
      <c r="ET74" s="116"/>
      <c r="EU74" s="125">
        <f>COUNTIF(EU4:EU50,"med. Rat*")</f>
        <v>0</v>
      </c>
      <c r="EV74" s="125">
        <f>COUNTIF(EV4:EV50,"med. Rat*")</f>
        <v>6</v>
      </c>
      <c r="EW74" s="125">
        <f>COUNTIF(EW4:EW50,"med. Rat*")</f>
        <v>12</v>
      </c>
      <c r="EX74" s="125">
        <f>COUNTIF(EX4:EX50,"med. Rat*")</f>
        <v>0</v>
      </c>
      <c r="EY74" s="125">
        <f>COUNTIF(EY4:EY50,"med. Rat*")</f>
        <v>1</v>
      </c>
      <c r="EZ74" s="116"/>
      <c r="FA74" s="125">
        <f t="shared" ref="FA74:FI74" si="311">COUNTIF(FA4:FA50,"med. Rat*")</f>
        <v>0</v>
      </c>
      <c r="FB74" s="125"/>
      <c r="FC74" s="125">
        <f t="shared" si="311"/>
        <v>6</v>
      </c>
      <c r="FD74" s="125">
        <f t="shared" si="311"/>
        <v>7</v>
      </c>
      <c r="FE74" s="125">
        <f>COUNTIF(FE4:FE50,"med. Rat*")</f>
        <v>0</v>
      </c>
      <c r="FF74" s="125">
        <f t="shared" si="311"/>
        <v>4</v>
      </c>
      <c r="FG74" s="125">
        <f t="shared" si="311"/>
        <v>0</v>
      </c>
      <c r="FH74" s="125">
        <f>COUNTIF(FH4:FH50,"med. Rat*")</f>
        <v>0</v>
      </c>
      <c r="FI74" s="125">
        <f t="shared" si="311"/>
        <v>2</v>
      </c>
      <c r="FJ74" s="116"/>
      <c r="FK74" s="125">
        <f>COUNTIF(FK4:FK50,"med. Rat*")</f>
        <v>0</v>
      </c>
      <c r="FL74" s="125"/>
      <c r="FM74" s="125">
        <f>COUNTIF(FM4:FM50,"med. Rat*")</f>
        <v>6</v>
      </c>
      <c r="FN74" s="125">
        <f>COUNTIF(FN4:FN50,"med. Rat*")</f>
        <v>9</v>
      </c>
      <c r="FO74" s="125"/>
      <c r="FP74" s="125">
        <f>COUNTIF(FP4:FP50,"med. Rat*")</f>
        <v>0</v>
      </c>
      <c r="FQ74" s="125">
        <f>COUNTIF(FQ4:FQ50,"med. Rat*")</f>
        <v>1</v>
      </c>
      <c r="FR74" s="116"/>
      <c r="FS74" s="125">
        <f t="shared" ref="FS74:GB74" si="312">COUNTIF(FS4:FS50,"med. Rat*")</f>
        <v>0</v>
      </c>
      <c r="FT74" s="125">
        <f t="shared" si="312"/>
        <v>4</v>
      </c>
      <c r="FU74" s="125">
        <f>COUNTIF(FU4:FU50,"med. Rat*")</f>
        <v>17</v>
      </c>
      <c r="FV74" s="125"/>
      <c r="FW74" s="125">
        <f t="shared" si="312"/>
        <v>0</v>
      </c>
      <c r="FX74" s="125"/>
      <c r="FY74" s="125">
        <f t="shared" si="312"/>
        <v>8</v>
      </c>
      <c r="FZ74" s="125">
        <f t="shared" si="312"/>
        <v>0</v>
      </c>
      <c r="GA74" s="125">
        <f t="shared" si="312"/>
        <v>0</v>
      </c>
      <c r="GB74" s="125">
        <f t="shared" si="312"/>
        <v>7</v>
      </c>
      <c r="GC74" s="116"/>
      <c r="GD74" s="116"/>
      <c r="GE74" s="125">
        <f>COUNTIF(GE4:GE50,"med. Rat*")</f>
        <v>0</v>
      </c>
      <c r="GF74" s="125">
        <f>COUNTIF(GF4:GF50,"med. Rat*")</f>
        <v>3</v>
      </c>
      <c r="GG74" s="125">
        <f>COUNTIF(GG4:GG50,"med. Rat*")</f>
        <v>7</v>
      </c>
      <c r="GH74" s="125">
        <f>COUNTIF(GH4:GH50,"med. Rat*")</f>
        <v>0</v>
      </c>
      <c r="GI74" s="125"/>
      <c r="GJ74" s="125">
        <f>COUNTIF(GJ4:GJ50,"med. Rat*")</f>
        <v>1</v>
      </c>
      <c r="GK74" s="116"/>
      <c r="GL74" s="125">
        <f t="shared" ref="GL74:GT74" si="313">COUNTIF(GL4:GL50,"med. Rat*")</f>
        <v>0</v>
      </c>
      <c r="GM74" s="125">
        <f>COUNTIF(GM4:GM50,"med. Rat*")</f>
        <v>3</v>
      </c>
      <c r="GN74" s="125">
        <f t="shared" si="313"/>
        <v>16</v>
      </c>
      <c r="GO74" s="125">
        <f>COUNTIF(GO4:GO50,"med. Rat*")</f>
        <v>0</v>
      </c>
      <c r="GP74" s="125"/>
      <c r="GQ74" s="125">
        <f t="shared" si="313"/>
        <v>0</v>
      </c>
      <c r="GR74" s="125">
        <f t="shared" si="313"/>
        <v>0</v>
      </c>
      <c r="GS74" s="125">
        <f t="shared" si="313"/>
        <v>0</v>
      </c>
      <c r="GT74" s="125">
        <f t="shared" si="313"/>
        <v>2</v>
      </c>
      <c r="GU74" s="116"/>
      <c r="GV74" s="125">
        <f>COUNTIF(GV4:GV50,"med. Rat*")</f>
        <v>0</v>
      </c>
      <c r="GW74" s="125"/>
      <c r="GX74" s="125">
        <f>COUNTIF(GX4:GX50,"med. Rat*")</f>
        <v>5</v>
      </c>
      <c r="GY74" s="125">
        <f>COUNTIF(GY4:GY50,"med. Rat*")</f>
        <v>7</v>
      </c>
      <c r="GZ74" s="125">
        <f>COUNTIF(GZ4:GZ50,"med. Rat*")</f>
        <v>0</v>
      </c>
      <c r="HA74" s="125">
        <f>COUNTIF(HA4:HA50,"med. Rat*")</f>
        <v>1</v>
      </c>
      <c r="HB74" s="116"/>
      <c r="HC74" s="125">
        <f t="shared" ref="HC74:HK74" si="314">COUNTIF(HC4:HC50,"med. Rat*")</f>
        <v>0</v>
      </c>
      <c r="HD74" s="125">
        <f>COUNTIF(HD4:HD50,"med. Rat*")</f>
        <v>7</v>
      </c>
      <c r="HE74" s="125">
        <f t="shared" si="314"/>
        <v>21</v>
      </c>
      <c r="HF74" s="125"/>
      <c r="HG74" s="125">
        <f t="shared" si="314"/>
        <v>0</v>
      </c>
      <c r="HH74" s="125">
        <f t="shared" si="314"/>
        <v>0</v>
      </c>
      <c r="HI74" s="125">
        <f t="shared" si="314"/>
        <v>0</v>
      </c>
      <c r="HJ74" s="125">
        <f>COUNTIF(HJ4:HJ50,"med. Rat*")</f>
        <v>0</v>
      </c>
      <c r="HK74" s="125">
        <f t="shared" si="314"/>
        <v>6</v>
      </c>
      <c r="HL74" s="116"/>
      <c r="HM74" s="125">
        <f>COUNTIF(HM4:HM50,"med. Rat*")</f>
        <v>0</v>
      </c>
      <c r="HN74" s="125"/>
      <c r="HO74" s="125">
        <f>COUNTIF(HO4:HO50,"med. Rat*")</f>
        <v>5</v>
      </c>
      <c r="HP74" s="125">
        <f>COUNTIF(HP4:HP50,"med. Rat*")</f>
        <v>0</v>
      </c>
      <c r="HQ74" s="125">
        <f>COUNTIF(HQ14:HQ50,"med. Rat*")</f>
        <v>0</v>
      </c>
      <c r="HR74" s="125">
        <f>COUNTIF(HR4:HR50,"med. Rat*")</f>
        <v>10</v>
      </c>
      <c r="HS74" s="116"/>
      <c r="HT74" s="125">
        <f t="shared" ref="HT74:IA74" si="315">COUNTIF(HT4:HT50,"med. Rat*")</f>
        <v>0</v>
      </c>
      <c r="HU74" s="125">
        <f t="shared" si="315"/>
        <v>7</v>
      </c>
      <c r="HV74" s="125">
        <f t="shared" si="315"/>
        <v>0</v>
      </c>
      <c r="HW74" s="125">
        <f t="shared" si="315"/>
        <v>0</v>
      </c>
      <c r="HX74" s="125">
        <f t="shared" si="315"/>
        <v>0</v>
      </c>
      <c r="HY74" s="125">
        <f t="shared" si="315"/>
        <v>4</v>
      </c>
      <c r="HZ74" s="125">
        <f t="shared" si="315"/>
        <v>0</v>
      </c>
      <c r="IA74" s="125">
        <f t="shared" si="315"/>
        <v>7</v>
      </c>
      <c r="IB74" s="116"/>
      <c r="IC74" s="116"/>
      <c r="ID74" s="125">
        <f>COUNTIF(ID4:ID50,"med. Rat*")</f>
        <v>0</v>
      </c>
      <c r="IE74" s="125">
        <f>COUNTIF(IE4:IE50,"med. Rat*")</f>
        <v>1</v>
      </c>
      <c r="IF74" s="125">
        <f>COUNTIF(IF4:IF50,"med. Rat*")</f>
        <v>2</v>
      </c>
      <c r="IG74" s="125">
        <f>COUNTIF(IG4:IG50,"med. Rat*")</f>
        <v>0</v>
      </c>
      <c r="IH74" s="125">
        <f>COUNTIF(IH4:IH50,"med. Rat*")</f>
        <v>3</v>
      </c>
      <c r="II74" s="116"/>
      <c r="IJ74" s="116"/>
      <c r="IK74" s="125">
        <f t="shared" ref="IK74:IR74" si="316">COUNTIF(IK4:IK50,"med. Rat*")</f>
        <v>0</v>
      </c>
      <c r="IL74" s="125">
        <f t="shared" si="316"/>
        <v>0</v>
      </c>
      <c r="IM74" s="125">
        <f t="shared" si="316"/>
        <v>0</v>
      </c>
      <c r="IN74" s="125">
        <f>COUNTIF(IN4:IN50,"med. Rat*")</f>
        <v>0</v>
      </c>
      <c r="IO74" s="125">
        <f t="shared" si="316"/>
        <v>0</v>
      </c>
      <c r="IP74" s="125">
        <f>COUNTIF(IP4:IP50,"med. Rat*")</f>
        <v>5</v>
      </c>
      <c r="IQ74" s="125">
        <f t="shared" si="316"/>
        <v>0</v>
      </c>
      <c r="IR74" s="125">
        <f t="shared" si="316"/>
        <v>7</v>
      </c>
      <c r="IS74" s="116"/>
      <c r="IT74" s="125">
        <f>COUNTIF(IT4:IT50,"med. Rat*")</f>
        <v>0</v>
      </c>
      <c r="IU74" s="125"/>
      <c r="IV74" s="125">
        <f>COUNTIF(IV4:IV50,"med. Rat*")</f>
        <v>1</v>
      </c>
      <c r="IW74" s="125">
        <f>COUNTIF(IW4:IW50,"med. Rat*")</f>
        <v>4</v>
      </c>
      <c r="IX74" s="125">
        <f>COUNTIF(IX4:IX50,"med. Rat*")</f>
        <v>0</v>
      </c>
      <c r="IY74" s="125">
        <f>COUNTIF(IY4:IY50,"med. Rat*")</f>
        <v>4</v>
      </c>
      <c r="IZ74" s="116"/>
      <c r="JA74" s="125">
        <f t="shared" ref="JA74:JD74" si="317">COUNTIF(JA4:JA50,"med. Rat*")</f>
        <v>0</v>
      </c>
      <c r="JB74" s="125">
        <f t="shared" si="317"/>
        <v>0</v>
      </c>
      <c r="JC74" s="125">
        <f t="shared" si="317"/>
        <v>0</v>
      </c>
      <c r="JD74" s="125">
        <f t="shared" si="317"/>
        <v>0</v>
      </c>
    </row>
    <row r="75" spans="1:264" s="23" customFormat="1" ht="23.25" customHeight="1">
      <c r="B75" s="28"/>
      <c r="E75" s="24"/>
      <c r="L75" s="25"/>
      <c r="O75" s="25"/>
      <c r="Q75" s="28"/>
      <c r="R75" s="28"/>
      <c r="S75" s="29"/>
      <c r="T75" s="28"/>
      <c r="U75" s="28"/>
      <c r="V75" s="108"/>
      <c r="W75" s="32"/>
      <c r="X75" s="50" t="s">
        <v>39</v>
      </c>
      <c r="Y75"/>
      <c r="Z75" s="116">
        <f>COUNTIF(Z4:Z50,"med. Rat SOR *")</f>
        <v>3</v>
      </c>
      <c r="AA75" s="116">
        <f>COUNTIF(AA4:AA49,"med. Rat SOR *")</f>
        <v>0</v>
      </c>
      <c r="AB75" s="116">
        <f>COUNTIF(AB4:AB50,"med. Rat SOR *")</f>
        <v>0</v>
      </c>
      <c r="AC75" s="116">
        <f>COUNTIF(AC4:AC50,"med. Rat SOR *")</f>
        <v>1</v>
      </c>
      <c r="AD75" s="116">
        <f>COUNTIF(AD4:AD50,"med. Rat SOR *")</f>
        <v>0</v>
      </c>
      <c r="AE75" s="116">
        <f>COUNTIF(AE4:AE50,"med. Rat SOR *")</f>
        <v>0</v>
      </c>
      <c r="AF75" s="116">
        <f>COUNTIF(AF4:AF50,"med. Rat SOR *")</f>
        <v>3</v>
      </c>
      <c r="AG75" s="116"/>
      <c r="AH75" s="116">
        <f>COUNTIF(AH4:AH50,"med. Rat SOR *")</f>
        <v>0</v>
      </c>
      <c r="AI75" s="116">
        <f>COUNTIF(AI4:AI50,"med. Rat SOR *")</f>
        <v>0</v>
      </c>
      <c r="AJ75" s="116">
        <f>COUNTIF(AJ4:AJ50,"med. Rat SOR *")</f>
        <v>0</v>
      </c>
      <c r="AK75" s="116">
        <f>COUNTIF(AK4:AK50,"med. Rat SOR *")</f>
        <v>0</v>
      </c>
      <c r="AL75" s="116">
        <f>COUNTIF(AL4:AL50,"med. Rat SOR *")</f>
        <v>0</v>
      </c>
      <c r="AM75" s="116"/>
      <c r="AN75" s="116"/>
      <c r="AO75" s="116">
        <f t="shared" ref="AO75:AV75" si="318">COUNTIF(AO4:AO50,"med. Rat SOR *")</f>
        <v>0</v>
      </c>
      <c r="AP75" s="116">
        <f t="shared" si="318"/>
        <v>4</v>
      </c>
      <c r="AQ75" s="116">
        <f t="shared" si="318"/>
        <v>0</v>
      </c>
      <c r="AR75" s="116">
        <f t="shared" si="318"/>
        <v>0</v>
      </c>
      <c r="AS75" s="116">
        <f t="shared" si="318"/>
        <v>1</v>
      </c>
      <c r="AT75" s="116">
        <f t="shared" si="318"/>
        <v>0</v>
      </c>
      <c r="AU75" s="116">
        <f t="shared" si="318"/>
        <v>0</v>
      </c>
      <c r="AV75" s="116">
        <f t="shared" si="318"/>
        <v>2</v>
      </c>
      <c r="AW75" s="116"/>
      <c r="AX75" s="116">
        <f>COUNTIF(AX4:AX50,"med. Rat SOR *")</f>
        <v>0</v>
      </c>
      <c r="AY75" s="116">
        <f>COUNTIF(AY4:AY50,"med. Rat SOR *")</f>
        <v>0</v>
      </c>
      <c r="AZ75" s="116">
        <f>COUNTIF(AZ4:AZ50,"med. Rat SOR *")</f>
        <v>0</v>
      </c>
      <c r="BA75" s="116">
        <f>COUNTIF(BA4:BA50,"med. Rat SOR *")</f>
        <v>0</v>
      </c>
      <c r="BB75" s="116">
        <f>COUNTIF(BB4:BB50,"med. Rat SOR *")</f>
        <v>0</v>
      </c>
      <c r="BC75" s="116"/>
      <c r="BD75" s="116"/>
      <c r="BE75" s="116">
        <f t="shared" ref="BE75:BL75" si="319">COUNTIF(BE4:BE50,"med. Rat SOR *")</f>
        <v>0</v>
      </c>
      <c r="BF75" s="116">
        <f t="shared" si="319"/>
        <v>3</v>
      </c>
      <c r="BG75" s="116">
        <f t="shared" si="319"/>
        <v>0</v>
      </c>
      <c r="BH75" s="116">
        <f t="shared" si="319"/>
        <v>0</v>
      </c>
      <c r="BI75" s="116">
        <f t="shared" si="319"/>
        <v>1</v>
      </c>
      <c r="BJ75" s="116">
        <f t="shared" si="319"/>
        <v>0</v>
      </c>
      <c r="BK75" s="116">
        <f t="shared" si="319"/>
        <v>0</v>
      </c>
      <c r="BL75" s="116">
        <f t="shared" si="319"/>
        <v>2</v>
      </c>
      <c r="BM75" s="116"/>
      <c r="BN75" s="116">
        <f>COUNTIF(BN4:BN50,"med. Rat SOR *")</f>
        <v>0</v>
      </c>
      <c r="BO75" s="116">
        <f>COUNTIF(BO4:BO49,"med. Rat SOR *")</f>
        <v>0</v>
      </c>
      <c r="BP75" s="116">
        <f>COUNTIF(BP4:BP50,"med. Rat SOR *")</f>
        <v>0</v>
      </c>
      <c r="BQ75" s="116">
        <f>COUNTIF(BQ4:BQ50,"med. Rat SOR *")</f>
        <v>0</v>
      </c>
      <c r="BR75" s="116">
        <f>COUNTIF(BR4:BR50,"med. Rat SOR *")</f>
        <v>0</v>
      </c>
      <c r="BS75" s="116"/>
      <c r="BT75" s="116"/>
      <c r="BU75" s="116">
        <f>COUNTIF(BU4:BU50,"med. Rat SOR *")</f>
        <v>0</v>
      </c>
      <c r="BV75" s="116">
        <f>COUNTIF(BV4:BV50,"med. Rat SOR *")</f>
        <v>3</v>
      </c>
      <c r="BW75" s="116">
        <f>COUNTIF(BW4:BW50,"med. Rat SOR *")</f>
        <v>0</v>
      </c>
      <c r="BX75" s="116"/>
      <c r="BY75" s="116">
        <f>COUNTIF(BY4:BY50,"med. Rat SOR *")</f>
        <v>0</v>
      </c>
      <c r="BZ75" s="116">
        <f>COUNTIF(BZ4:BZ50,"med. Rat SOR *")</f>
        <v>1</v>
      </c>
      <c r="CA75" s="116">
        <f>COUNTIF(CA4:CA50,"med. Rat SOR *")</f>
        <v>0</v>
      </c>
      <c r="CB75" s="116">
        <f>COUNTIF(CB14:CB50,"med. Rat SOR *")</f>
        <v>0</v>
      </c>
      <c r="CC75" s="116">
        <f>COUNTIF(CC4:CC50,"med. Rat SOR *")</f>
        <v>2</v>
      </c>
      <c r="CD75" s="116"/>
      <c r="CE75" s="116">
        <f>COUNTIF(CE4:CE50,"med. Rat SOR *")</f>
        <v>0</v>
      </c>
      <c r="CF75" s="116">
        <f>COUNTIF(CF5:CF50,"med. Rat SOR *")</f>
        <v>0</v>
      </c>
      <c r="CG75" s="116">
        <f>COUNTIF(CG4:CG50,"med. Rat SOR *")</f>
        <v>0</v>
      </c>
      <c r="CH75" s="116">
        <f>COUNTIF(CH4:CH50,"med. Rat SOR *")</f>
        <v>0</v>
      </c>
      <c r="CI75" s="116">
        <f>COUNTIF(CI4:CI50,"med. Rat SOR *")</f>
        <v>0</v>
      </c>
      <c r="CJ75" s="116"/>
      <c r="CK75" s="116"/>
      <c r="CL75" s="116">
        <f t="shared" ref="CL75:CT75" si="320">COUNTIF(CL4:CL50,"med. Rat SOR *")</f>
        <v>0</v>
      </c>
      <c r="CM75" s="116">
        <f t="shared" si="320"/>
        <v>3</v>
      </c>
      <c r="CN75" s="116">
        <f t="shared" si="320"/>
        <v>0</v>
      </c>
      <c r="CO75" s="116"/>
      <c r="CP75" s="116">
        <f t="shared" si="320"/>
        <v>0</v>
      </c>
      <c r="CQ75" s="116">
        <f t="shared" si="320"/>
        <v>1</v>
      </c>
      <c r="CR75" s="116">
        <f t="shared" si="320"/>
        <v>0</v>
      </c>
      <c r="CS75" s="116">
        <f t="shared" si="320"/>
        <v>0</v>
      </c>
      <c r="CT75" s="116">
        <f t="shared" si="320"/>
        <v>2</v>
      </c>
      <c r="CU75" s="116"/>
      <c r="CV75" s="116">
        <f>COUNTIF(CV4:CV50,"med. Rat SOR *")</f>
        <v>0</v>
      </c>
      <c r="CW75" s="139"/>
      <c r="CX75" s="116">
        <f>COUNTIF(CX4:CX50,"med. Rat SOR *")</f>
        <v>0</v>
      </c>
      <c r="CY75" s="116">
        <f>COUNTIF(CY4:CY50,"med. Rat SOR *")</f>
        <v>0</v>
      </c>
      <c r="CZ75" s="116"/>
      <c r="DA75" s="116">
        <f>COUNTIF(DA4:DA50,"med. Rat SOR *")</f>
        <v>0</v>
      </c>
      <c r="DB75" s="116">
        <f>COUNTIF(DB4:DB50,"med. Rat SOR *")</f>
        <v>3</v>
      </c>
      <c r="DC75" s="116"/>
      <c r="DD75" s="116">
        <f t="shared" ref="DD75:DK75" si="321">COUNTIF(DD4:DD50,"med. Rat SOR *")</f>
        <v>0</v>
      </c>
      <c r="DE75" s="116">
        <f t="shared" si="321"/>
        <v>1</v>
      </c>
      <c r="DF75" s="116">
        <f t="shared" si="321"/>
        <v>0</v>
      </c>
      <c r="DG75" s="116">
        <f t="shared" si="321"/>
        <v>0</v>
      </c>
      <c r="DH75" s="116">
        <f t="shared" si="321"/>
        <v>2</v>
      </c>
      <c r="DI75" s="116">
        <f>COUNTIF(DI4:DI50,"med. Rat SOR *")</f>
        <v>0</v>
      </c>
      <c r="DJ75" s="116">
        <f t="shared" si="321"/>
        <v>0</v>
      </c>
      <c r="DK75" s="116">
        <f t="shared" si="321"/>
        <v>0</v>
      </c>
      <c r="DL75" s="116"/>
      <c r="DM75" s="116">
        <f>COUNTIF(DM4:DM50,"med. Rat SOR *")</f>
        <v>0</v>
      </c>
      <c r="DN75" s="139"/>
      <c r="DO75" s="116">
        <f>COUNTIF(DO4:DO50,"med. Rat SOR *")</f>
        <v>3</v>
      </c>
      <c r="DP75" s="116">
        <f>COUNTIF(DP4:DP48,"med. Rat SOR *")</f>
        <v>0</v>
      </c>
      <c r="DQ75" s="116">
        <f>COUNTIF(DQ4:DQ50,"med. Rat SOR *")</f>
        <v>0</v>
      </c>
      <c r="DR75" s="116">
        <f>COUNTIF(DR4:DR50,"med. Rat SOR *")</f>
        <v>1</v>
      </c>
      <c r="DS75" s="116"/>
      <c r="DT75" s="116">
        <f t="shared" ref="DT75:EA75" si="322">COUNTIF(DT4:DT50,"med. Rat SOR *")</f>
        <v>0</v>
      </c>
      <c r="DU75" s="116">
        <f t="shared" si="322"/>
        <v>2</v>
      </c>
      <c r="DV75" s="116">
        <f t="shared" si="322"/>
        <v>0</v>
      </c>
      <c r="DW75" s="116">
        <f t="shared" si="322"/>
        <v>0</v>
      </c>
      <c r="DX75" s="116">
        <f t="shared" si="322"/>
        <v>0</v>
      </c>
      <c r="DY75" s="116">
        <f t="shared" si="322"/>
        <v>0</v>
      </c>
      <c r="DZ75" s="116">
        <f t="shared" si="322"/>
        <v>0</v>
      </c>
      <c r="EA75" s="116">
        <f t="shared" si="322"/>
        <v>0</v>
      </c>
      <c r="EB75" s="116"/>
      <c r="EC75" s="116"/>
      <c r="ED75" s="116">
        <f>COUNTIF(ED4:ED50,"med. Rat SOR *")</f>
        <v>0</v>
      </c>
      <c r="EE75" s="116">
        <f>COUNTIF(EE4:EE50,"med. Rat SOR *")</f>
        <v>2</v>
      </c>
      <c r="EF75" s="116">
        <f>COUNTIF(EF4:EF50,"med. Rat SOR *")</f>
        <v>0</v>
      </c>
      <c r="EG75" s="116">
        <f>COUNTIF(EG4:EG50,"med. Rat SOR *")</f>
        <v>0</v>
      </c>
      <c r="EH75" s="116">
        <f>COUNTIF(EH4:EH50,"med. Rat SOR *")</f>
        <v>1</v>
      </c>
      <c r="EI75" s="116"/>
      <c r="EJ75" s="116">
        <f t="shared" ref="EJ75:ER75" si="323">COUNTIF(EJ4:EJ50,"med. Rat SOR *")</f>
        <v>0</v>
      </c>
      <c r="EK75" s="116">
        <f>COUNTIF(EK4:EK50,"med. Rat SOR *")</f>
        <v>2</v>
      </c>
      <c r="EL75" s="116">
        <f t="shared" si="323"/>
        <v>0</v>
      </c>
      <c r="EM75" s="116">
        <f t="shared" si="323"/>
        <v>0</v>
      </c>
      <c r="EN75" s="116"/>
      <c r="EO75" s="116">
        <f t="shared" si="323"/>
        <v>0</v>
      </c>
      <c r="EP75" s="116">
        <f t="shared" si="323"/>
        <v>0</v>
      </c>
      <c r="EQ75" s="116">
        <f t="shared" si="323"/>
        <v>0</v>
      </c>
      <c r="ER75" s="116">
        <f t="shared" si="323"/>
        <v>0</v>
      </c>
      <c r="ES75" s="116"/>
      <c r="ET75" s="116"/>
      <c r="EU75" s="116">
        <f>COUNTIF(EU4:EU50,"med. Rat SOR *")</f>
        <v>0</v>
      </c>
      <c r="EV75" s="116">
        <f>COUNTIF(EV4:EV50,"med. Rat SOR *")</f>
        <v>4</v>
      </c>
      <c r="EW75" s="116">
        <f>COUNTIF(EW4:EW50,"med. Rat SOR *")</f>
        <v>0</v>
      </c>
      <c r="EX75" s="116">
        <f>COUNTIF(EX4:EX50,"med. Rat SOR *")</f>
        <v>0</v>
      </c>
      <c r="EY75" s="116">
        <f>COUNTIF(EY4:EY50,"med. Rat SOR *")</f>
        <v>1</v>
      </c>
      <c r="EZ75" s="116"/>
      <c r="FA75" s="116">
        <f t="shared" ref="FA75:FI75" si="324">COUNTIF(FA4:FA50,"med. Rat SOR *")</f>
        <v>0</v>
      </c>
      <c r="FB75" s="116"/>
      <c r="FC75" s="116">
        <f t="shared" si="324"/>
        <v>2</v>
      </c>
      <c r="FD75" s="116">
        <f t="shared" si="324"/>
        <v>0</v>
      </c>
      <c r="FE75" s="116">
        <f>COUNTIF(FE4:FE50,"med. Rat SOR *")</f>
        <v>0</v>
      </c>
      <c r="FF75" s="116">
        <f t="shared" si="324"/>
        <v>0</v>
      </c>
      <c r="FG75" s="116">
        <f t="shared" si="324"/>
        <v>0</v>
      </c>
      <c r="FH75" s="116">
        <f>COUNTIF(FH4:FH50,"med. Rat SOR *")</f>
        <v>0</v>
      </c>
      <c r="FI75" s="116">
        <f t="shared" si="324"/>
        <v>0</v>
      </c>
      <c r="FJ75" s="116"/>
      <c r="FK75" s="116">
        <f>COUNTIF(FK4:FK50,"med. Rat SOR *")</f>
        <v>0</v>
      </c>
      <c r="FL75" s="116"/>
      <c r="FM75" s="116">
        <f>COUNTIF(FM4:FM50,"med. Rat SOR *")</f>
        <v>4</v>
      </c>
      <c r="FN75" s="116">
        <f>COUNTIF(FN4:FN50,"med. Rat SOR *")</f>
        <v>0</v>
      </c>
      <c r="FO75" s="116"/>
      <c r="FP75" s="116">
        <f>COUNTIF(FP4:FP50,"med. Rat SOR *")</f>
        <v>0</v>
      </c>
      <c r="FQ75" s="116">
        <f>COUNTIF(FQ4:FQ50,"med. Rat SOR *")</f>
        <v>1</v>
      </c>
      <c r="FR75" s="116"/>
      <c r="FS75" s="116">
        <f t="shared" ref="FS75:GB75" si="325">COUNTIF(FS4:FS50,"med. Rat SOR *")</f>
        <v>0</v>
      </c>
      <c r="FT75" s="116">
        <f t="shared" si="325"/>
        <v>2</v>
      </c>
      <c r="FU75" s="116">
        <f>COUNTIF(FU4:FU50,"med. Rat SOR *")</f>
        <v>0</v>
      </c>
      <c r="FV75" s="116"/>
      <c r="FW75" s="116">
        <f t="shared" si="325"/>
        <v>0</v>
      </c>
      <c r="FX75" s="116"/>
      <c r="FY75" s="116">
        <f t="shared" si="325"/>
        <v>0</v>
      </c>
      <c r="FZ75" s="116">
        <f t="shared" si="325"/>
        <v>0</v>
      </c>
      <c r="GA75" s="116">
        <f t="shared" si="325"/>
        <v>0</v>
      </c>
      <c r="GB75" s="116">
        <f t="shared" si="325"/>
        <v>0</v>
      </c>
      <c r="GC75" s="116"/>
      <c r="GD75" s="116"/>
      <c r="GE75" s="116">
        <f>COUNTIF(GE4:GE50,"med. Rat SOR *")</f>
        <v>0</v>
      </c>
      <c r="GF75" s="116">
        <f>COUNTIF(GF4:GF50,"med. Rat SOR *")</f>
        <v>3</v>
      </c>
      <c r="GG75" s="116">
        <f>COUNTIF(GG4:GG50,"med. Rat SOR *")</f>
        <v>0</v>
      </c>
      <c r="GH75" s="116">
        <f>COUNTIF(GH4:GH50,"med. Rat SOR *")</f>
        <v>0</v>
      </c>
      <c r="GI75" s="116"/>
      <c r="GJ75" s="116">
        <f>COUNTIF(GJ4:GJ50,"med. Rat SOR *")</f>
        <v>1</v>
      </c>
      <c r="GK75" s="116"/>
      <c r="GL75" s="116">
        <f t="shared" ref="GL75:GT75" si="326">COUNTIF(GL4:GL50,"med. Rat SOR *")</f>
        <v>0</v>
      </c>
      <c r="GM75" s="116">
        <f>COUNTIF(GM4:GM50,"med. Rat SOR *")</f>
        <v>1</v>
      </c>
      <c r="GN75" s="116">
        <f t="shared" si="326"/>
        <v>0</v>
      </c>
      <c r="GO75" s="116">
        <f>COUNTIF(GO4:GO50,"med. Rat SOR *")</f>
        <v>0</v>
      </c>
      <c r="GP75" s="116"/>
      <c r="GQ75" s="116">
        <f t="shared" si="326"/>
        <v>0</v>
      </c>
      <c r="GR75" s="116">
        <f t="shared" si="326"/>
        <v>0</v>
      </c>
      <c r="GS75" s="116">
        <f t="shared" si="326"/>
        <v>0</v>
      </c>
      <c r="GT75" s="116">
        <f t="shared" si="326"/>
        <v>0</v>
      </c>
      <c r="GU75" s="116"/>
      <c r="GV75" s="116">
        <f>COUNTIF(GV4:GV50,"med. Rat SOR *")</f>
        <v>0</v>
      </c>
      <c r="GW75" s="116"/>
      <c r="GX75" s="116">
        <f>COUNTIF(GX4:GX50,"med. Rat SOR *")</f>
        <v>3</v>
      </c>
      <c r="GY75" s="116">
        <f>COUNTIF(GY4:GY50,"med. Rat SOR *")</f>
        <v>1</v>
      </c>
      <c r="GZ75" s="116">
        <f>COUNTIF(GZ4:GZ50,"med. Rat SOR *")</f>
        <v>0</v>
      </c>
      <c r="HA75" s="116">
        <f>COUNTIF(HA4:HA50,"med. Rat SOR *")</f>
        <v>1</v>
      </c>
      <c r="HB75" s="116"/>
      <c r="HC75" s="116">
        <f t="shared" ref="HC75:HK75" si="327">COUNTIF(HC4:HC50,"med. Rat SOR *")</f>
        <v>0</v>
      </c>
      <c r="HD75" s="116">
        <f>COUNTIF(HD4:HD50,"med. Rat SOR *")</f>
        <v>1</v>
      </c>
      <c r="HE75" s="116">
        <f t="shared" si="327"/>
        <v>0</v>
      </c>
      <c r="HF75" s="116"/>
      <c r="HG75" s="116">
        <f t="shared" si="327"/>
        <v>0</v>
      </c>
      <c r="HH75" s="116">
        <f t="shared" si="327"/>
        <v>0</v>
      </c>
      <c r="HI75" s="116">
        <f t="shared" si="327"/>
        <v>0</v>
      </c>
      <c r="HJ75" s="116">
        <f>COUNTIF(HJ4:HJ50,"med. Rat SOR *")</f>
        <v>0</v>
      </c>
      <c r="HK75" s="116">
        <f t="shared" si="327"/>
        <v>4</v>
      </c>
      <c r="HL75" s="116"/>
      <c r="HM75" s="116">
        <f>COUNTIF(HM4:HM50,"med. Rat SOR *")</f>
        <v>0</v>
      </c>
      <c r="HN75" s="116"/>
      <c r="HO75" s="116">
        <f>COUNTIF(HO4:HO50,"med. Rat SOR *")</f>
        <v>1</v>
      </c>
      <c r="HP75" s="116">
        <f>COUNTIF(HP4:HP50,"med. Rat SOR *")</f>
        <v>0</v>
      </c>
      <c r="HQ75" s="116">
        <f>COUNTIF(HQ14:HQ50,"med. Rat SOR *")</f>
        <v>0</v>
      </c>
      <c r="HR75" s="116">
        <f>COUNTIF(HR4:HR50,"med. Rat SOR *")</f>
        <v>1</v>
      </c>
      <c r="HS75" s="116"/>
      <c r="HT75" s="116">
        <f t="shared" ref="HT75:IA75" si="328">COUNTIF(HT4:HT50,"med. Rat SOR *")</f>
        <v>0</v>
      </c>
      <c r="HU75" s="116">
        <f t="shared" si="328"/>
        <v>0</v>
      </c>
      <c r="HV75" s="116">
        <f t="shared" si="328"/>
        <v>0</v>
      </c>
      <c r="HW75" s="116">
        <f t="shared" si="328"/>
        <v>0</v>
      </c>
      <c r="HX75" s="116">
        <f t="shared" si="328"/>
        <v>0</v>
      </c>
      <c r="HY75" s="116">
        <f t="shared" si="328"/>
        <v>0</v>
      </c>
      <c r="HZ75" s="116">
        <f t="shared" si="328"/>
        <v>0</v>
      </c>
      <c r="IA75" s="116">
        <f t="shared" si="328"/>
        <v>5</v>
      </c>
      <c r="IB75" s="116"/>
      <c r="IC75" s="116"/>
      <c r="ID75" s="116">
        <f>COUNTIF(ID4:ID50,"med. Rat SOR *")</f>
        <v>0</v>
      </c>
      <c r="IE75" s="116">
        <f>COUNTIF(IE4:IE50,"med. Rat SOR *")</f>
        <v>1</v>
      </c>
      <c r="IF75" s="116">
        <f>COUNTIF(IF4:IF50,"med. Rat SOR *")</f>
        <v>0</v>
      </c>
      <c r="IG75" s="116">
        <f>COUNTIF(IG4:IG50,"med. Rat SOR *")</f>
        <v>0</v>
      </c>
      <c r="IH75" s="116">
        <f>COUNTIF(IH4:IH50,"med. Rat SOR *")</f>
        <v>1</v>
      </c>
      <c r="II75" s="116"/>
      <c r="IJ75" s="116"/>
      <c r="IK75" s="116">
        <f t="shared" ref="IK75:IR75" si="329">COUNTIF(IK4:IK50,"med. Rat SOR *")</f>
        <v>0</v>
      </c>
      <c r="IL75" s="116">
        <f t="shared" si="329"/>
        <v>0</v>
      </c>
      <c r="IM75" s="116">
        <f t="shared" si="329"/>
        <v>0</v>
      </c>
      <c r="IN75" s="116">
        <f>COUNTIF(IN4:IN50,"med. Rat SOR *")</f>
        <v>0</v>
      </c>
      <c r="IO75" s="116">
        <f t="shared" si="329"/>
        <v>0</v>
      </c>
      <c r="IP75" s="116">
        <f>COUNTIF(IP4:IP50,"med. Rat SOR *")</f>
        <v>0</v>
      </c>
      <c r="IQ75" s="116">
        <f t="shared" si="329"/>
        <v>0</v>
      </c>
      <c r="IR75" s="116">
        <f t="shared" si="329"/>
        <v>5</v>
      </c>
      <c r="IS75" s="116"/>
      <c r="IT75" s="116">
        <f>COUNTIF(IT4:IT50,"med. Rat SOR *")</f>
        <v>0</v>
      </c>
      <c r="IU75" s="116"/>
      <c r="IV75" s="116">
        <f>COUNTIF(IV4:IV50,"med. Rat SOR *")</f>
        <v>1</v>
      </c>
      <c r="IW75" s="116">
        <f>COUNTIF(IW4:IW50,"med. Rat SOR *")</f>
        <v>0</v>
      </c>
      <c r="IX75" s="116">
        <f>COUNTIF(IX4:IX50,"med. Rat SOR *")</f>
        <v>0</v>
      </c>
      <c r="IY75" s="116">
        <f>COUNTIF(IY4:IY50,"med. Rat SOR *")</f>
        <v>0</v>
      </c>
      <c r="IZ75" s="116"/>
      <c r="JA75" s="116">
        <f t="shared" ref="JA75:JD75" si="330">COUNTIF(JA4:JA50,"med. Rat SOR *")</f>
        <v>0</v>
      </c>
      <c r="JB75" s="116">
        <f t="shared" si="330"/>
        <v>0</v>
      </c>
      <c r="JC75" s="116">
        <f t="shared" si="330"/>
        <v>0</v>
      </c>
      <c r="JD75" s="116">
        <f t="shared" si="330"/>
        <v>0</v>
      </c>
    </row>
    <row r="76" spans="1:264" s="55" customFormat="1" ht="23.25" customHeight="1">
      <c r="B76" s="111"/>
      <c r="E76" s="112"/>
      <c r="L76" s="113"/>
      <c r="O76" s="113"/>
      <c r="Q76" s="111"/>
      <c r="R76" s="111"/>
      <c r="S76" s="114"/>
      <c r="T76" s="111"/>
      <c r="U76" s="111"/>
      <c r="V76" s="115"/>
      <c r="W76" s="56"/>
      <c r="X76" s="57"/>
      <c r="Y76" s="58"/>
      <c r="AA76" s="23"/>
      <c r="AB76" s="23"/>
      <c r="AC76" s="59"/>
      <c r="AD76" s="23"/>
      <c r="AE76" s="23"/>
      <c r="AF76" s="59"/>
      <c r="AG76" s="59"/>
      <c r="AH76" s="23"/>
      <c r="AI76" s="59"/>
      <c r="AJ76" s="23"/>
      <c r="AK76" s="23"/>
      <c r="AL76" s="59"/>
      <c r="AM76" s="59"/>
      <c r="AN76" s="59"/>
      <c r="AO76" s="23"/>
      <c r="CW76" s="141"/>
      <c r="DN76" s="141"/>
    </row>
    <row r="77" spans="1:264" s="23" customFormat="1" ht="19.5" customHeight="1">
      <c r="B77" s="28"/>
      <c r="E77" s="24"/>
      <c r="L77" s="25"/>
      <c r="O77" s="25"/>
      <c r="Q77" s="28"/>
      <c r="R77" s="28"/>
      <c r="S77" s="29"/>
      <c r="T77" s="28"/>
      <c r="U77" s="28"/>
      <c r="V77" s="108"/>
      <c r="W77" s="32"/>
      <c r="X77" s="50"/>
      <c r="Y77"/>
      <c r="CW77" s="138"/>
      <c r="DN77" s="138"/>
    </row>
    <row r="78" spans="1:264" s="23" customFormat="1" ht="21" customHeight="1">
      <c r="B78" s="28"/>
      <c r="E78" s="24"/>
      <c r="L78" s="25"/>
      <c r="O78" s="25"/>
      <c r="Q78" s="28"/>
      <c r="R78" s="28"/>
      <c r="S78" s="29"/>
      <c r="T78" s="28"/>
      <c r="U78" s="28"/>
      <c r="V78" s="108"/>
      <c r="W78" s="32"/>
      <c r="X78" s="32"/>
      <c r="Y78"/>
      <c r="CW78" s="138"/>
      <c r="DN78" s="138"/>
    </row>
    <row r="79" spans="1:264" s="23" customFormat="1" ht="21" customHeight="1">
      <c r="B79" s="28"/>
      <c r="E79" s="24"/>
      <c r="L79" s="25"/>
      <c r="O79" s="25"/>
      <c r="Q79" s="28"/>
      <c r="R79" s="28"/>
      <c r="S79" s="29"/>
      <c r="T79" s="28"/>
      <c r="U79" s="28"/>
      <c r="V79" s="108"/>
      <c r="W79" s="32"/>
      <c r="X79" s="32"/>
      <c r="Y79"/>
      <c r="CW79" s="138"/>
      <c r="DN79" s="138"/>
    </row>
    <row r="80" spans="1:264" s="23" customFormat="1" ht="21" customHeight="1">
      <c r="B80" s="28"/>
      <c r="E80" s="24"/>
      <c r="L80" s="25"/>
      <c r="O80" s="25"/>
      <c r="Q80" s="28"/>
      <c r="R80" s="28"/>
      <c r="S80" s="29"/>
      <c r="T80" s="28"/>
      <c r="U80" s="28"/>
      <c r="V80" s="108"/>
      <c r="W80" s="32"/>
      <c r="X80" s="32"/>
      <c r="Y80"/>
      <c r="CW80" s="138"/>
      <c r="DN80" s="138"/>
    </row>
    <row r="81" spans="2:118" s="23" customFormat="1" ht="21" customHeight="1">
      <c r="B81" s="28"/>
      <c r="E81" s="24"/>
      <c r="L81" s="25"/>
      <c r="O81" s="25"/>
      <c r="Q81" s="28"/>
      <c r="R81" s="28"/>
      <c r="S81" s="29"/>
      <c r="T81" s="28"/>
      <c r="U81" s="28"/>
      <c r="V81" s="108"/>
      <c r="W81" s="32"/>
      <c r="X81" s="32"/>
      <c r="Y81"/>
      <c r="CW81" s="138"/>
      <c r="DN81" s="138"/>
    </row>
    <row r="82" spans="2:118" s="23" customFormat="1" ht="21" customHeight="1">
      <c r="B82" s="28"/>
      <c r="E82" s="24"/>
      <c r="L82" s="25"/>
      <c r="O82" s="25"/>
      <c r="Q82" s="28"/>
      <c r="R82" s="28"/>
      <c r="S82" s="29"/>
      <c r="T82" s="28"/>
      <c r="U82" s="28"/>
      <c r="V82" s="108"/>
      <c r="W82" s="32"/>
      <c r="X82" s="32"/>
      <c r="Y82"/>
      <c r="CW82" s="138"/>
      <c r="DN82" s="138"/>
    </row>
    <row r="83" spans="2:118" s="23" customFormat="1" ht="21" customHeight="1">
      <c r="B83" s="28"/>
      <c r="E83" s="24"/>
      <c r="L83" s="25"/>
      <c r="O83" s="25"/>
      <c r="Q83" s="28"/>
      <c r="R83" s="28"/>
      <c r="S83" s="29"/>
      <c r="T83" s="28"/>
      <c r="U83" s="28"/>
      <c r="V83" s="108"/>
      <c r="W83" s="32"/>
      <c r="X83" s="32"/>
      <c r="Y83"/>
      <c r="CW83" s="138"/>
      <c r="DN83" s="138"/>
    </row>
    <row r="84" spans="2:118" s="23" customFormat="1" ht="21" customHeight="1">
      <c r="B84" s="28"/>
      <c r="E84" s="24"/>
      <c r="L84" s="25"/>
      <c r="O84" s="25"/>
      <c r="Q84" s="28"/>
      <c r="R84" s="28"/>
      <c r="S84" s="29"/>
      <c r="T84" s="28"/>
      <c r="U84" s="28"/>
      <c r="V84" s="108"/>
      <c r="W84" s="32"/>
      <c r="X84" s="32"/>
      <c r="Y84"/>
      <c r="CW84" s="138"/>
      <c r="DN84" s="138"/>
    </row>
    <row r="85" spans="2:118" s="23" customFormat="1" ht="21" customHeight="1">
      <c r="B85" s="28"/>
      <c r="E85" s="24"/>
      <c r="L85" s="25"/>
      <c r="O85" s="25"/>
      <c r="Q85" s="28"/>
      <c r="R85" s="28"/>
      <c r="S85" s="29"/>
      <c r="T85" s="28"/>
      <c r="U85" s="28"/>
      <c r="V85" s="108"/>
      <c r="W85" s="32"/>
      <c r="X85" s="32"/>
      <c r="Y85"/>
      <c r="CW85" s="138"/>
      <c r="DN85" s="138"/>
    </row>
    <row r="86" spans="2:118" s="23" customFormat="1" ht="21" customHeight="1">
      <c r="B86" s="28"/>
      <c r="E86" s="24"/>
      <c r="L86" s="25"/>
      <c r="O86" s="25"/>
      <c r="Q86" s="28"/>
      <c r="R86" s="28"/>
      <c r="S86" s="29"/>
      <c r="T86" s="28"/>
      <c r="U86" s="28"/>
      <c r="V86" s="108"/>
      <c r="W86" s="32"/>
      <c r="X86" s="32"/>
      <c r="Y86"/>
      <c r="CW86" s="138"/>
      <c r="DN86" s="138"/>
    </row>
    <row r="87" spans="2:118" s="23" customFormat="1" ht="21" customHeight="1">
      <c r="B87" s="28"/>
      <c r="E87" s="24"/>
      <c r="L87" s="25"/>
      <c r="O87" s="25"/>
      <c r="Q87" s="28"/>
      <c r="R87" s="28"/>
      <c r="S87" s="29"/>
      <c r="T87" s="28"/>
      <c r="U87" s="28"/>
      <c r="V87" s="108"/>
      <c r="W87" s="32"/>
      <c r="X87" s="32"/>
      <c r="Y87"/>
      <c r="CW87" s="138"/>
      <c r="DN87" s="138"/>
    </row>
    <row r="88" spans="2:118" s="23" customFormat="1" ht="15" customHeight="1">
      <c r="B88" s="28"/>
      <c r="E88" s="24"/>
      <c r="L88" s="25"/>
      <c r="O88" s="25"/>
      <c r="Q88" s="28"/>
      <c r="R88" s="28"/>
      <c r="S88" s="29"/>
      <c r="T88" s="28"/>
      <c r="U88" s="28"/>
      <c r="V88" s="108"/>
      <c r="W88" s="32"/>
      <c r="X88" s="32"/>
      <c r="Y88"/>
      <c r="CW88" s="138"/>
      <c r="DN88" s="138"/>
    </row>
    <row r="89" spans="2:118" s="23" customFormat="1" ht="21" customHeight="1">
      <c r="B89" s="28"/>
      <c r="E89" s="24"/>
      <c r="L89" s="25"/>
      <c r="O89" s="25"/>
      <c r="Q89" s="28"/>
      <c r="R89" s="28"/>
      <c r="S89" s="29"/>
      <c r="T89" s="28"/>
      <c r="U89" s="28"/>
      <c r="V89" s="108"/>
      <c r="W89" s="32"/>
      <c r="X89" s="32"/>
      <c r="Y89"/>
      <c r="CW89" s="138"/>
      <c r="DN89" s="138"/>
    </row>
    <row r="90" spans="2:118" s="23" customFormat="1" ht="21" customHeight="1">
      <c r="B90" s="28"/>
      <c r="E90" s="24"/>
      <c r="L90" s="25"/>
      <c r="O90" s="25"/>
      <c r="Q90" s="28"/>
      <c r="R90" s="28"/>
      <c r="S90" s="29"/>
      <c r="T90" s="28"/>
      <c r="U90" s="28"/>
      <c r="V90" s="108"/>
      <c r="W90" s="32"/>
      <c r="X90" s="32"/>
      <c r="Y90"/>
      <c r="CW90" s="138"/>
      <c r="DN90" s="138"/>
    </row>
    <row r="91" spans="2:118" s="23" customFormat="1" ht="21" customHeight="1">
      <c r="B91" s="28"/>
      <c r="E91" s="24"/>
      <c r="L91" s="25"/>
      <c r="O91" s="25"/>
      <c r="Q91" s="28"/>
      <c r="R91" s="28"/>
      <c r="S91" s="29"/>
      <c r="T91" s="28"/>
      <c r="U91" s="28"/>
      <c r="V91" s="108"/>
      <c r="W91" s="32"/>
      <c r="X91" s="32"/>
      <c r="Y91"/>
      <c r="CW91" s="138"/>
      <c r="DN91" s="138"/>
    </row>
    <row r="92" spans="2:118" s="23" customFormat="1" ht="21" customHeight="1">
      <c r="B92" s="28"/>
      <c r="E92" s="24"/>
      <c r="L92" s="25"/>
      <c r="O92" s="25"/>
      <c r="Q92" s="28"/>
      <c r="R92" s="28"/>
      <c r="S92" s="29"/>
      <c r="T92" s="28"/>
      <c r="U92" s="28"/>
      <c r="V92" s="108"/>
      <c r="W92" s="32"/>
      <c r="X92" s="32"/>
      <c r="Y92"/>
      <c r="CW92" s="138"/>
      <c r="DN92" s="138"/>
    </row>
    <row r="93" spans="2:118" s="23" customFormat="1" ht="21" customHeight="1">
      <c r="B93" s="28"/>
      <c r="E93" s="24"/>
      <c r="L93" s="25"/>
      <c r="O93" s="25"/>
      <c r="Q93" s="28"/>
      <c r="R93" s="28"/>
      <c r="S93" s="29"/>
      <c r="T93" s="28"/>
      <c r="U93" s="28"/>
      <c r="V93" s="108"/>
      <c r="W93" s="32"/>
      <c r="X93" s="32"/>
      <c r="Y93"/>
      <c r="CW93" s="138"/>
      <c r="DN93" s="138"/>
    </row>
    <row r="94" spans="2:118" s="23" customFormat="1" ht="15" customHeight="1">
      <c r="B94" s="28"/>
      <c r="E94" s="24"/>
      <c r="L94" s="25"/>
      <c r="O94" s="25"/>
      <c r="Q94" s="28"/>
      <c r="R94" s="28"/>
      <c r="S94" s="29"/>
      <c r="T94" s="28"/>
      <c r="U94" s="28"/>
      <c r="V94" s="108"/>
      <c r="W94" s="32"/>
      <c r="X94" s="32"/>
      <c r="Y94"/>
      <c r="CW94" s="138"/>
      <c r="DN94" s="138"/>
    </row>
    <row r="95" spans="2:118" s="23" customFormat="1" ht="21" customHeight="1">
      <c r="B95" s="28"/>
      <c r="E95" s="24"/>
      <c r="L95" s="25"/>
      <c r="O95" s="25"/>
      <c r="Q95" s="28"/>
      <c r="R95" s="28"/>
      <c r="S95" s="29"/>
      <c r="T95" s="28"/>
      <c r="U95" s="28"/>
      <c r="V95" s="108"/>
      <c r="W95" s="32"/>
      <c r="X95" s="32"/>
      <c r="Y95"/>
      <c r="CW95" s="138"/>
      <c r="DN95" s="138"/>
    </row>
    <row r="96" spans="2:118" s="23" customFormat="1" ht="21" customHeight="1">
      <c r="B96" s="28"/>
      <c r="E96" s="24"/>
      <c r="L96" s="25"/>
      <c r="O96" s="25"/>
      <c r="Q96" s="28"/>
      <c r="R96" s="28"/>
      <c r="S96" s="29"/>
      <c r="T96" s="28"/>
      <c r="U96" s="28"/>
      <c r="V96" s="108"/>
      <c r="W96" s="32"/>
      <c r="X96" s="32"/>
      <c r="Y96"/>
      <c r="CW96" s="138"/>
      <c r="DN96" s="138"/>
    </row>
    <row r="97" spans="1:118" s="23" customFormat="1" ht="21" customHeight="1">
      <c r="B97" s="28"/>
      <c r="E97" s="24"/>
      <c r="L97" s="25"/>
      <c r="O97" s="25"/>
      <c r="Q97" s="28"/>
      <c r="R97" s="28"/>
      <c r="S97" s="29"/>
      <c r="T97" s="28"/>
      <c r="U97" s="28"/>
      <c r="V97" s="108"/>
      <c r="W97" s="32"/>
      <c r="X97" s="32"/>
      <c r="Y97"/>
      <c r="CW97" s="138"/>
      <c r="DN97" s="138"/>
    </row>
    <row r="98" spans="1:118" s="23" customFormat="1" ht="21" customHeight="1">
      <c r="B98" s="28"/>
      <c r="E98" s="24"/>
      <c r="L98" s="25"/>
      <c r="O98" s="25"/>
      <c r="Q98" s="28"/>
      <c r="R98" s="28"/>
      <c r="S98" s="29"/>
      <c r="T98" s="28"/>
      <c r="U98" s="28"/>
      <c r="V98" s="108"/>
      <c r="W98" s="32"/>
      <c r="X98" s="32"/>
      <c r="Y98"/>
      <c r="CW98" s="138"/>
      <c r="DN98" s="138"/>
    </row>
    <row r="99" spans="1:118" s="23" customFormat="1" ht="21" customHeight="1">
      <c r="B99" s="28"/>
      <c r="E99" s="24"/>
      <c r="L99" s="25"/>
      <c r="O99" s="25"/>
      <c r="Q99" s="28"/>
      <c r="R99" s="28"/>
      <c r="S99" s="29"/>
      <c r="T99" s="28"/>
      <c r="U99" s="28"/>
      <c r="V99" s="108"/>
      <c r="W99" s="32"/>
      <c r="X99" s="32"/>
      <c r="Y99"/>
      <c r="CW99" s="138"/>
      <c r="DN99" s="138"/>
    </row>
    <row r="100" spans="1:118" s="23" customFormat="1" ht="21" customHeight="1">
      <c r="B100" s="28"/>
      <c r="E100" s="24"/>
      <c r="L100" s="25"/>
      <c r="O100" s="25"/>
      <c r="Q100" s="28"/>
      <c r="R100" s="28"/>
      <c r="S100" s="29"/>
      <c r="T100" s="28"/>
      <c r="U100" s="28"/>
      <c r="V100" s="108"/>
      <c r="W100" s="32"/>
      <c r="X100" s="32"/>
      <c r="Y100"/>
      <c r="CW100" s="138"/>
      <c r="DN100" s="138"/>
    </row>
    <row r="101" spans="1:118" s="23" customFormat="1" ht="21" customHeight="1">
      <c r="B101" s="28"/>
      <c r="E101" s="24"/>
      <c r="L101" s="25"/>
      <c r="O101" s="25"/>
      <c r="Q101" s="28"/>
      <c r="R101" s="28"/>
      <c r="S101" s="29"/>
      <c r="T101" s="28"/>
      <c r="U101" s="28"/>
      <c r="V101" s="108"/>
      <c r="W101" s="32"/>
      <c r="X101" s="32"/>
      <c r="Y101"/>
      <c r="CW101" s="138"/>
      <c r="DN101" s="138"/>
    </row>
    <row r="102" spans="1:118" ht="21" customHeight="1">
      <c r="A102" s="23"/>
      <c r="B102" s="28"/>
      <c r="M102" s="23"/>
      <c r="N102" s="23"/>
      <c r="O102" s="25"/>
      <c r="T102" s="28"/>
      <c r="U102" s="28"/>
      <c r="V102" s="108"/>
      <c r="Y102" s="60"/>
    </row>
    <row r="103" spans="1:118" ht="21" customHeight="1">
      <c r="A103" s="23"/>
      <c r="B103" s="28"/>
      <c r="M103" s="23"/>
      <c r="N103" s="23"/>
      <c r="O103" s="25"/>
      <c r="T103" s="28"/>
      <c r="U103" s="28"/>
      <c r="V103" s="108"/>
      <c r="Y103" s="60"/>
    </row>
    <row r="104" spans="1:118" ht="21" customHeight="1">
      <c r="A104" s="23"/>
      <c r="B104" s="28"/>
      <c r="M104" s="23"/>
      <c r="N104" s="23"/>
      <c r="O104" s="25"/>
      <c r="T104" s="28"/>
      <c r="U104" s="28"/>
      <c r="V104" s="108"/>
      <c r="Y104" s="60"/>
    </row>
    <row r="105" spans="1:118" ht="21" customHeight="1">
      <c r="A105" s="23"/>
      <c r="B105" s="28"/>
      <c r="M105" s="23"/>
      <c r="N105" s="23"/>
      <c r="O105" s="25"/>
      <c r="T105" s="28"/>
      <c r="U105" s="28"/>
      <c r="V105" s="108"/>
      <c r="Y105" s="60"/>
    </row>
    <row r="106" spans="1:118" ht="21" customHeight="1">
      <c r="A106" s="23"/>
      <c r="B106" s="28"/>
      <c r="M106" s="23"/>
      <c r="N106" s="23"/>
      <c r="O106" s="25"/>
      <c r="T106" s="28"/>
      <c r="U106" s="28"/>
      <c r="V106" s="108"/>
      <c r="Y106" s="60"/>
    </row>
    <row r="107" spans="1:118" ht="21" customHeight="1">
      <c r="A107" s="23"/>
      <c r="B107" s="28"/>
      <c r="M107" s="23"/>
      <c r="N107" s="23"/>
      <c r="O107" s="25"/>
      <c r="T107" s="28"/>
      <c r="U107" s="28"/>
      <c r="V107" s="108"/>
      <c r="Y107" s="60"/>
    </row>
    <row r="108" spans="1:118" ht="21" customHeight="1">
      <c r="A108" s="23"/>
      <c r="B108" s="28"/>
      <c r="M108" s="23"/>
      <c r="N108" s="23"/>
      <c r="O108" s="25"/>
      <c r="T108" s="28"/>
      <c r="U108" s="28"/>
      <c r="V108" s="108"/>
      <c r="Y108" s="60"/>
    </row>
    <row r="109" spans="1:118" ht="21" customHeight="1">
      <c r="A109" s="23"/>
      <c r="B109" s="28"/>
      <c r="M109" s="23"/>
      <c r="N109" s="23"/>
      <c r="O109" s="25"/>
      <c r="T109" s="28"/>
      <c r="U109" s="28"/>
      <c r="V109" s="108"/>
      <c r="Y109" s="60"/>
    </row>
    <row r="110" spans="1:118" ht="21" customHeight="1">
      <c r="A110" s="23"/>
      <c r="B110" s="28"/>
      <c r="M110" s="23"/>
      <c r="N110" s="23"/>
      <c r="O110" s="25"/>
      <c r="T110" s="28"/>
      <c r="U110" s="28"/>
      <c r="V110" s="108"/>
      <c r="Y110" s="60"/>
    </row>
    <row r="111" spans="1:118" ht="21" customHeight="1">
      <c r="A111" s="23"/>
      <c r="B111" s="28"/>
      <c r="M111" s="23"/>
      <c r="N111" s="23"/>
      <c r="O111" s="25"/>
      <c r="T111" s="28"/>
      <c r="U111" s="28"/>
      <c r="V111" s="108"/>
      <c r="Y111" s="60"/>
    </row>
    <row r="112" spans="1:118" ht="21" customHeight="1">
      <c r="A112" s="23"/>
      <c r="B112" s="28"/>
      <c r="M112" s="23"/>
      <c r="N112" s="23"/>
      <c r="O112" s="25"/>
      <c r="T112" s="28"/>
      <c r="U112" s="28"/>
      <c r="V112" s="108"/>
      <c r="Y112" s="60"/>
    </row>
    <row r="113" spans="1:25">
      <c r="A113" s="23"/>
      <c r="B113" s="28"/>
      <c r="M113" s="23"/>
      <c r="N113" s="23"/>
      <c r="O113" s="25"/>
      <c r="T113" s="28"/>
      <c r="U113" s="28"/>
      <c r="V113" s="108"/>
      <c r="Y113" s="60"/>
    </row>
    <row r="114" spans="1:25">
      <c r="A114" s="23"/>
      <c r="B114" s="28"/>
      <c r="M114" s="23"/>
      <c r="N114" s="23"/>
      <c r="O114" s="25"/>
      <c r="T114" s="28"/>
      <c r="U114" s="28"/>
      <c r="V114" s="108"/>
      <c r="Y114" s="60"/>
    </row>
    <row r="115" spans="1:25">
      <c r="A115" s="23"/>
      <c r="B115" s="28"/>
      <c r="M115" s="23"/>
      <c r="N115" s="23"/>
      <c r="O115" s="25"/>
      <c r="T115" s="28"/>
      <c r="U115" s="28"/>
      <c r="V115" s="108"/>
      <c r="Y115" s="60"/>
    </row>
    <row r="116" spans="1:25">
      <c r="A116" s="23"/>
      <c r="B116" s="28"/>
      <c r="M116" s="23"/>
      <c r="N116" s="23"/>
      <c r="O116" s="25"/>
      <c r="T116" s="28"/>
      <c r="U116" s="28"/>
      <c r="V116" s="108"/>
      <c r="Y116" s="60"/>
    </row>
    <row r="117" spans="1:25">
      <c r="A117" s="23"/>
      <c r="B117" s="28"/>
      <c r="M117" s="23"/>
      <c r="N117" s="23"/>
      <c r="O117" s="25"/>
      <c r="T117" s="28"/>
      <c r="U117" s="28"/>
      <c r="V117" s="108"/>
      <c r="Y117" s="60"/>
    </row>
    <row r="118" spans="1:25">
      <c r="A118" s="23"/>
      <c r="B118" s="28"/>
      <c r="M118" s="23"/>
      <c r="N118" s="23"/>
      <c r="O118" s="25"/>
      <c r="T118" s="28"/>
      <c r="U118" s="28"/>
      <c r="V118" s="108"/>
      <c r="Y118" s="60"/>
    </row>
    <row r="119" spans="1:25">
      <c r="A119" s="23"/>
      <c r="B119" s="28"/>
      <c r="M119" s="23"/>
      <c r="N119" s="23"/>
      <c r="O119" s="25"/>
      <c r="T119" s="28"/>
      <c r="U119" s="28"/>
      <c r="V119" s="108"/>
      <c r="Y119" s="60"/>
    </row>
    <row r="120" spans="1:25">
      <c r="A120" s="23"/>
      <c r="B120" s="28"/>
      <c r="M120" s="23"/>
      <c r="N120" s="23"/>
      <c r="O120" s="25"/>
      <c r="T120" s="28"/>
      <c r="U120" s="28"/>
      <c r="V120" s="108"/>
      <c r="Y120" s="60"/>
    </row>
    <row r="121" spans="1:25">
      <c r="A121" s="23"/>
      <c r="B121" s="28"/>
      <c r="M121" s="23"/>
      <c r="N121" s="23"/>
      <c r="O121" s="25"/>
      <c r="T121" s="28"/>
      <c r="U121" s="28"/>
      <c r="V121" s="108"/>
      <c r="Y121" s="60"/>
    </row>
    <row r="122" spans="1:25">
      <c r="A122" s="23"/>
      <c r="B122" s="28"/>
      <c r="M122" s="23"/>
      <c r="N122" s="23"/>
      <c r="O122" s="25"/>
      <c r="T122" s="28"/>
      <c r="U122" s="28"/>
      <c r="V122" s="108"/>
      <c r="Y122" s="60"/>
    </row>
    <row r="123" spans="1:25">
      <c r="A123" s="23"/>
      <c r="B123" s="28"/>
      <c r="M123" s="23"/>
      <c r="N123" s="23"/>
      <c r="O123" s="25"/>
      <c r="T123" s="28"/>
      <c r="U123" s="28"/>
      <c r="V123" s="108"/>
      <c r="Y123" s="60"/>
    </row>
    <row r="124" spans="1:25">
      <c r="A124" s="23"/>
      <c r="B124" s="28"/>
      <c r="M124" s="23"/>
      <c r="N124" s="23"/>
      <c r="O124" s="25"/>
      <c r="T124" s="28"/>
      <c r="U124" s="28"/>
      <c r="V124" s="108"/>
      <c r="Y124" s="60"/>
    </row>
    <row r="125" spans="1:25">
      <c r="A125" s="23"/>
      <c r="B125" s="28"/>
      <c r="M125" s="23"/>
      <c r="N125" s="23"/>
      <c r="O125" s="25"/>
      <c r="T125" s="28"/>
      <c r="U125" s="28"/>
      <c r="V125" s="108"/>
      <c r="Y125" s="60"/>
    </row>
    <row r="126" spans="1:25">
      <c r="A126" s="23"/>
      <c r="B126" s="28"/>
      <c r="M126" s="23"/>
      <c r="N126" s="23"/>
      <c r="O126" s="25"/>
      <c r="T126" s="28"/>
      <c r="U126" s="28"/>
      <c r="V126" s="108"/>
      <c r="Y126" s="60"/>
    </row>
    <row r="127" spans="1:25">
      <c r="A127" s="23"/>
      <c r="B127" s="28"/>
      <c r="M127" s="23"/>
      <c r="N127" s="23"/>
      <c r="O127" s="25"/>
      <c r="T127" s="28"/>
      <c r="U127" s="28"/>
      <c r="V127" s="108"/>
      <c r="Y127" s="60"/>
    </row>
    <row r="128" spans="1:25">
      <c r="A128" s="23"/>
      <c r="B128" s="28"/>
      <c r="M128" s="23"/>
      <c r="N128" s="23"/>
      <c r="O128" s="25"/>
      <c r="T128" s="28"/>
      <c r="U128" s="28"/>
      <c r="V128" s="108"/>
      <c r="Y128" s="60"/>
    </row>
    <row r="129" spans="1:25">
      <c r="A129" s="23"/>
      <c r="B129" s="28"/>
      <c r="M129" s="23"/>
      <c r="N129" s="23"/>
      <c r="O129" s="25"/>
      <c r="T129" s="28"/>
      <c r="U129" s="28"/>
      <c r="V129" s="108"/>
      <c r="Y129" s="60"/>
    </row>
    <row r="130" spans="1:25">
      <c r="A130" s="23"/>
      <c r="B130" s="28"/>
      <c r="M130" s="23"/>
      <c r="N130" s="23"/>
      <c r="O130" s="25"/>
      <c r="T130" s="28"/>
      <c r="U130" s="28"/>
      <c r="V130" s="108"/>
      <c r="Y130" s="60"/>
    </row>
    <row r="131" spans="1:25">
      <c r="A131" s="23"/>
      <c r="B131" s="28"/>
      <c r="M131" s="23"/>
      <c r="N131" s="23"/>
      <c r="O131" s="25"/>
      <c r="T131" s="28"/>
      <c r="U131" s="28"/>
      <c r="V131" s="108"/>
      <c r="Y131" s="60"/>
    </row>
    <row r="132" spans="1:25">
      <c r="A132" s="23"/>
      <c r="B132" s="28"/>
      <c r="M132" s="23"/>
      <c r="N132" s="23"/>
      <c r="O132" s="25"/>
      <c r="T132" s="28"/>
      <c r="U132" s="28"/>
      <c r="V132" s="108"/>
      <c r="Y132" s="60"/>
    </row>
    <row r="133" spans="1:25">
      <c r="A133" s="23"/>
      <c r="B133" s="28"/>
      <c r="M133" s="23"/>
      <c r="N133" s="23"/>
      <c r="O133" s="25"/>
      <c r="T133" s="28"/>
      <c r="U133" s="28"/>
      <c r="V133" s="108"/>
      <c r="Y133" s="60"/>
    </row>
    <row r="134" spans="1:25">
      <c r="A134" s="23"/>
      <c r="B134" s="28"/>
      <c r="M134" s="23"/>
      <c r="N134" s="23"/>
      <c r="O134" s="25"/>
      <c r="T134" s="28"/>
      <c r="U134" s="28"/>
      <c r="V134" s="108"/>
      <c r="Y134" s="60"/>
    </row>
    <row r="135" spans="1:25">
      <c r="A135" s="23"/>
      <c r="B135" s="28"/>
      <c r="M135" s="23"/>
      <c r="N135" s="23"/>
      <c r="O135" s="25"/>
      <c r="T135" s="28"/>
      <c r="U135" s="28"/>
      <c r="V135" s="108"/>
      <c r="Y135" s="60"/>
    </row>
    <row r="136" spans="1:25">
      <c r="A136" s="23"/>
      <c r="B136" s="28"/>
      <c r="M136" s="23"/>
      <c r="N136" s="23"/>
      <c r="O136" s="25"/>
      <c r="T136" s="28"/>
      <c r="U136" s="28"/>
      <c r="V136" s="108"/>
      <c r="Y136" s="60"/>
    </row>
    <row r="137" spans="1:25">
      <c r="A137" s="23"/>
      <c r="B137" s="28"/>
      <c r="M137" s="23"/>
      <c r="N137" s="23"/>
      <c r="O137" s="25"/>
      <c r="T137" s="28"/>
      <c r="U137" s="28"/>
      <c r="V137" s="108"/>
      <c r="Y137" s="60"/>
    </row>
    <row r="138" spans="1:25">
      <c r="A138" s="23"/>
      <c r="B138" s="28"/>
      <c r="M138" s="23"/>
      <c r="N138" s="23"/>
      <c r="O138" s="25"/>
      <c r="T138" s="28"/>
      <c r="U138" s="28"/>
      <c r="V138" s="108"/>
      <c r="Y138" s="60"/>
    </row>
    <row r="139" spans="1:25">
      <c r="A139" s="23"/>
      <c r="B139" s="28"/>
      <c r="M139" s="23"/>
      <c r="N139" s="23"/>
      <c r="O139" s="25"/>
      <c r="T139" s="28"/>
      <c r="U139" s="28"/>
      <c r="V139" s="108"/>
      <c r="Y139" s="60"/>
    </row>
    <row r="140" spans="1:25">
      <c r="A140" s="23"/>
      <c r="B140" s="28"/>
      <c r="M140" s="23"/>
      <c r="N140" s="23"/>
      <c r="O140" s="25"/>
      <c r="T140" s="28"/>
      <c r="U140" s="28"/>
      <c r="V140" s="108"/>
      <c r="Y140" s="60"/>
    </row>
    <row r="141" spans="1:25">
      <c r="A141" s="23"/>
      <c r="B141" s="28"/>
      <c r="M141" s="23"/>
      <c r="N141" s="23"/>
      <c r="O141" s="25"/>
      <c r="T141" s="28"/>
      <c r="U141" s="28"/>
      <c r="V141" s="108"/>
      <c r="Y141" s="60"/>
    </row>
    <row r="142" spans="1:25">
      <c r="A142" s="23"/>
      <c r="B142" s="28"/>
      <c r="M142" s="23"/>
      <c r="N142" s="23"/>
      <c r="O142" s="25"/>
      <c r="T142" s="28"/>
      <c r="U142" s="28"/>
      <c r="V142" s="108"/>
      <c r="Y142" s="60"/>
    </row>
    <row r="143" spans="1:25">
      <c r="A143" s="23"/>
      <c r="B143" s="28"/>
      <c r="M143" s="23"/>
      <c r="N143" s="23"/>
      <c r="O143" s="25"/>
      <c r="T143" s="28"/>
      <c r="U143" s="28"/>
      <c r="V143" s="108"/>
      <c r="Y143" s="60"/>
    </row>
    <row r="144" spans="1:25">
      <c r="A144" s="23"/>
      <c r="B144" s="28"/>
      <c r="M144" s="23"/>
      <c r="N144" s="23"/>
      <c r="O144" s="25"/>
      <c r="T144" s="28"/>
      <c r="U144" s="28"/>
      <c r="V144" s="108"/>
      <c r="Y144" s="60"/>
    </row>
    <row r="145" spans="1:25">
      <c r="A145" s="23"/>
      <c r="B145" s="28"/>
      <c r="M145" s="23"/>
      <c r="N145" s="23"/>
      <c r="O145" s="25"/>
      <c r="T145" s="28"/>
      <c r="U145" s="28"/>
      <c r="V145" s="108"/>
      <c r="Y145" s="60"/>
    </row>
    <row r="146" spans="1:25">
      <c r="A146" s="23"/>
      <c r="B146" s="28"/>
      <c r="M146" s="23"/>
      <c r="N146" s="23"/>
      <c r="O146" s="25"/>
      <c r="T146" s="28"/>
      <c r="U146" s="28"/>
      <c r="V146" s="108"/>
      <c r="Y146" s="60"/>
    </row>
    <row r="147" spans="1:25">
      <c r="A147" s="23"/>
      <c r="B147" s="28"/>
      <c r="M147" s="23"/>
      <c r="N147" s="23"/>
      <c r="O147" s="25"/>
      <c r="T147" s="28"/>
      <c r="U147" s="28"/>
      <c r="V147" s="108"/>
      <c r="Y147" s="60"/>
    </row>
    <row r="148" spans="1:25">
      <c r="A148" s="23"/>
      <c r="B148" s="28"/>
      <c r="M148" s="23"/>
      <c r="N148" s="23"/>
      <c r="O148" s="25"/>
      <c r="T148" s="28"/>
      <c r="U148" s="28"/>
      <c r="V148" s="108"/>
      <c r="Y148" s="60"/>
    </row>
    <row r="149" spans="1:25">
      <c r="A149" s="23"/>
      <c r="B149" s="28"/>
      <c r="M149" s="23"/>
      <c r="N149" s="23"/>
      <c r="O149" s="25"/>
      <c r="T149" s="28"/>
      <c r="U149" s="28"/>
      <c r="V149" s="108"/>
      <c r="Y149" s="60"/>
    </row>
    <row r="150" spans="1:25">
      <c r="A150" s="23"/>
      <c r="B150" s="28"/>
      <c r="M150" s="23"/>
      <c r="N150" s="23"/>
      <c r="O150" s="25"/>
      <c r="T150" s="28"/>
      <c r="U150" s="28"/>
      <c r="V150" s="108"/>
      <c r="Y150" s="60"/>
    </row>
    <row r="151" spans="1:25">
      <c r="A151" s="23"/>
      <c r="B151" s="28"/>
      <c r="M151" s="23"/>
      <c r="N151" s="23"/>
      <c r="O151" s="25"/>
      <c r="T151" s="28"/>
      <c r="U151" s="28"/>
      <c r="V151" s="108"/>
      <c r="Y151" s="60"/>
    </row>
    <row r="152" spans="1:25">
      <c r="A152" s="23"/>
      <c r="B152" s="28"/>
      <c r="M152" s="23"/>
      <c r="N152" s="23"/>
      <c r="O152" s="25"/>
      <c r="T152" s="28"/>
      <c r="U152" s="28"/>
      <c r="V152" s="108"/>
      <c r="Y152" s="60"/>
    </row>
    <row r="153" spans="1:25">
      <c r="A153" s="23"/>
      <c r="B153" s="28"/>
      <c r="M153" s="23"/>
      <c r="N153" s="23"/>
      <c r="O153" s="25"/>
      <c r="T153" s="28"/>
      <c r="U153" s="28"/>
      <c r="V153" s="108"/>
      <c r="Y153" s="60"/>
    </row>
    <row r="154" spans="1:25">
      <c r="A154" s="23"/>
      <c r="B154" s="28"/>
      <c r="M154" s="23"/>
      <c r="N154" s="23"/>
      <c r="O154" s="25"/>
      <c r="T154" s="28"/>
      <c r="U154" s="28"/>
      <c r="V154" s="108"/>
      <c r="Y154" s="60"/>
    </row>
    <row r="155" spans="1:25">
      <c r="A155" s="23"/>
      <c r="B155" s="28"/>
      <c r="M155" s="23"/>
      <c r="N155" s="23"/>
      <c r="O155" s="25"/>
      <c r="T155" s="28"/>
      <c r="U155" s="28"/>
      <c r="V155" s="108"/>
      <c r="Y155" s="60"/>
    </row>
    <row r="156" spans="1:25">
      <c r="A156" s="23"/>
      <c r="B156" s="28"/>
      <c r="M156" s="23"/>
      <c r="N156" s="23"/>
      <c r="O156" s="25"/>
      <c r="T156" s="28"/>
      <c r="U156" s="28"/>
      <c r="V156" s="108"/>
      <c r="Y156" s="60"/>
    </row>
    <row r="157" spans="1:25">
      <c r="A157" s="23"/>
      <c r="B157" s="28"/>
      <c r="M157" s="23"/>
      <c r="N157" s="23"/>
      <c r="O157" s="25"/>
      <c r="T157" s="28"/>
      <c r="U157" s="28"/>
      <c r="V157" s="108"/>
      <c r="Y157" s="60"/>
    </row>
    <row r="158" spans="1:25">
      <c r="A158" s="23"/>
      <c r="B158" s="28"/>
      <c r="M158" s="23"/>
      <c r="N158" s="23"/>
      <c r="O158" s="25"/>
      <c r="T158" s="28"/>
      <c r="U158" s="28"/>
      <c r="V158" s="108"/>
      <c r="Y158" s="60"/>
    </row>
    <row r="159" spans="1:25">
      <c r="A159" s="23"/>
      <c r="B159" s="28"/>
      <c r="M159" s="23"/>
      <c r="N159" s="23"/>
      <c r="O159" s="25"/>
      <c r="T159" s="28"/>
      <c r="U159" s="28"/>
      <c r="V159" s="108"/>
      <c r="Y159" s="60"/>
    </row>
    <row r="160" spans="1:25">
      <c r="A160" s="23"/>
      <c r="B160" s="28"/>
      <c r="M160" s="23"/>
      <c r="N160" s="23"/>
      <c r="O160" s="25"/>
      <c r="T160" s="28"/>
      <c r="U160" s="28"/>
      <c r="V160" s="108"/>
      <c r="Y160" s="60"/>
    </row>
    <row r="161" spans="1:25">
      <c r="A161" s="23"/>
      <c r="B161" s="28"/>
      <c r="M161" s="23"/>
      <c r="N161" s="23"/>
      <c r="O161" s="25"/>
      <c r="T161" s="28"/>
      <c r="U161" s="28"/>
      <c r="V161" s="108"/>
      <c r="Y161" s="60"/>
    </row>
    <row r="162" spans="1:25">
      <c r="A162" s="23"/>
      <c r="B162" s="28"/>
      <c r="M162" s="23"/>
      <c r="N162" s="23"/>
      <c r="O162" s="25"/>
      <c r="T162" s="28"/>
      <c r="U162" s="28"/>
      <c r="V162" s="108"/>
      <c r="Y162" s="60"/>
    </row>
    <row r="163" spans="1:25">
      <c r="A163" s="23"/>
      <c r="B163" s="28"/>
      <c r="M163" s="23"/>
      <c r="N163" s="23"/>
      <c r="O163" s="25"/>
      <c r="T163" s="28"/>
      <c r="U163" s="28"/>
      <c r="V163" s="108"/>
      <c r="Y163" s="60"/>
    </row>
    <row r="164" spans="1:25">
      <c r="A164" s="23"/>
      <c r="B164" s="28"/>
      <c r="M164" s="23"/>
      <c r="N164" s="23"/>
      <c r="O164" s="25"/>
      <c r="T164" s="28"/>
      <c r="U164" s="28"/>
      <c r="V164" s="108"/>
      <c r="Y164" s="60"/>
    </row>
    <row r="165" spans="1:25">
      <c r="A165" s="23"/>
      <c r="B165" s="28"/>
      <c r="M165" s="23"/>
      <c r="N165" s="23"/>
      <c r="O165" s="25"/>
      <c r="T165" s="28"/>
      <c r="U165" s="28"/>
      <c r="V165" s="108"/>
      <c r="Y165" s="60"/>
    </row>
    <row r="166" spans="1:25">
      <c r="A166" s="23"/>
      <c r="B166" s="28"/>
      <c r="M166" s="23"/>
      <c r="N166" s="23"/>
      <c r="O166" s="25"/>
      <c r="T166" s="28"/>
      <c r="U166" s="28"/>
      <c r="V166" s="108"/>
      <c r="Y166" s="60"/>
    </row>
    <row r="167" spans="1:25">
      <c r="A167" s="23"/>
      <c r="B167" s="28"/>
      <c r="M167" s="23"/>
      <c r="N167" s="23"/>
      <c r="O167" s="25"/>
      <c r="T167" s="28"/>
      <c r="U167" s="28"/>
      <c r="V167" s="108"/>
      <c r="Y167" s="60"/>
    </row>
    <row r="168" spans="1:25">
      <c r="A168" s="23"/>
      <c r="B168" s="28"/>
      <c r="M168" s="23"/>
      <c r="N168" s="23"/>
      <c r="O168" s="25"/>
      <c r="T168" s="28"/>
      <c r="U168" s="28"/>
      <c r="V168" s="108"/>
      <c r="Y168" s="60"/>
    </row>
    <row r="169" spans="1:25">
      <c r="A169" s="23"/>
      <c r="B169" s="28"/>
      <c r="M169" s="23"/>
      <c r="N169" s="23"/>
      <c r="O169" s="25"/>
      <c r="T169" s="28"/>
      <c r="U169" s="28"/>
      <c r="V169" s="108"/>
      <c r="Y169" s="60"/>
    </row>
    <row r="170" spans="1:25">
      <c r="A170" s="23"/>
      <c r="B170" s="28"/>
      <c r="M170" s="23"/>
      <c r="N170" s="23"/>
      <c r="O170" s="25"/>
      <c r="T170" s="28"/>
      <c r="U170" s="28"/>
      <c r="V170" s="108"/>
      <c r="Y170" s="60"/>
    </row>
    <row r="171" spans="1:25">
      <c r="A171" s="23"/>
      <c r="B171" s="28"/>
      <c r="M171" s="23"/>
      <c r="N171" s="23"/>
      <c r="O171" s="25"/>
      <c r="T171" s="28"/>
      <c r="U171" s="28"/>
      <c r="V171" s="108"/>
      <c r="Y171" s="60"/>
    </row>
    <row r="172" spans="1:25">
      <c r="A172" s="23"/>
      <c r="B172" s="28"/>
      <c r="M172" s="23"/>
      <c r="N172" s="23"/>
      <c r="O172" s="25"/>
      <c r="T172" s="28"/>
      <c r="U172" s="28"/>
      <c r="V172" s="108"/>
      <c r="Y172" s="60"/>
    </row>
    <row r="173" spans="1:25">
      <c r="A173" s="23"/>
      <c r="B173" s="28"/>
      <c r="M173" s="23"/>
      <c r="N173" s="23"/>
      <c r="O173" s="25"/>
      <c r="T173" s="28"/>
      <c r="U173" s="28"/>
      <c r="V173" s="108"/>
      <c r="Y173" s="60"/>
    </row>
    <row r="174" spans="1:25">
      <c r="A174" s="23"/>
      <c r="B174" s="28"/>
      <c r="M174" s="23"/>
      <c r="N174" s="23"/>
      <c r="O174" s="25"/>
      <c r="T174" s="28"/>
      <c r="U174" s="28"/>
      <c r="V174" s="108"/>
      <c r="Y174" s="60"/>
    </row>
    <row r="175" spans="1:25">
      <c r="A175" s="23"/>
      <c r="B175" s="28"/>
      <c r="M175" s="23"/>
      <c r="N175" s="23"/>
      <c r="O175" s="25"/>
      <c r="T175" s="28"/>
      <c r="U175" s="28"/>
      <c r="V175" s="108"/>
      <c r="Y175" s="60"/>
    </row>
    <row r="176" spans="1:25">
      <c r="A176" s="23"/>
      <c r="B176" s="28"/>
      <c r="M176" s="23"/>
      <c r="N176" s="23"/>
      <c r="O176" s="25"/>
      <c r="T176" s="28"/>
      <c r="U176" s="28"/>
      <c r="V176" s="108"/>
      <c r="Y176" s="60"/>
    </row>
    <row r="177" spans="1:25">
      <c r="A177" s="23"/>
      <c r="B177" s="28"/>
      <c r="M177" s="23"/>
      <c r="N177" s="23"/>
      <c r="O177" s="25"/>
      <c r="T177" s="28"/>
      <c r="U177" s="28"/>
      <c r="V177" s="108"/>
      <c r="Y177" s="60"/>
    </row>
    <row r="178" spans="1:25">
      <c r="A178" s="23"/>
      <c r="B178" s="28"/>
      <c r="M178" s="23"/>
      <c r="N178" s="23"/>
      <c r="O178" s="25"/>
      <c r="T178" s="28"/>
      <c r="U178" s="28"/>
      <c r="V178" s="108"/>
      <c r="Y178" s="60"/>
    </row>
    <row r="179" spans="1:25">
      <c r="A179" s="23"/>
      <c r="B179" s="28"/>
      <c r="M179" s="23"/>
      <c r="N179" s="23"/>
      <c r="O179" s="25"/>
      <c r="T179" s="28"/>
      <c r="U179" s="28"/>
      <c r="V179" s="108"/>
      <c r="Y179" s="60"/>
    </row>
    <row r="180" spans="1:25">
      <c r="A180" s="23"/>
      <c r="B180" s="28"/>
      <c r="M180" s="23"/>
      <c r="N180" s="23"/>
      <c r="O180" s="25"/>
      <c r="T180" s="28"/>
      <c r="U180" s="28"/>
      <c r="V180" s="108"/>
      <c r="Y180" s="60"/>
    </row>
    <row r="181" spans="1:25">
      <c r="A181" s="23"/>
      <c r="B181" s="28"/>
      <c r="M181" s="23"/>
      <c r="N181" s="23"/>
      <c r="O181" s="25"/>
      <c r="T181" s="28"/>
      <c r="U181" s="28"/>
      <c r="V181" s="108"/>
      <c r="Y181" s="60"/>
    </row>
    <row r="182" spans="1:25">
      <c r="A182" s="23"/>
      <c r="B182" s="28"/>
      <c r="M182" s="23"/>
      <c r="N182" s="23"/>
      <c r="O182" s="25"/>
      <c r="T182" s="28"/>
      <c r="U182" s="28"/>
      <c r="V182" s="108"/>
      <c r="Y182" s="60"/>
    </row>
    <row r="183" spans="1:25">
      <c r="A183" s="23"/>
      <c r="B183" s="28"/>
      <c r="M183" s="23"/>
      <c r="N183" s="23"/>
      <c r="O183" s="25"/>
      <c r="T183" s="28"/>
      <c r="U183" s="28"/>
      <c r="V183" s="108"/>
      <c r="Y183" s="60"/>
    </row>
    <row r="184" spans="1:25">
      <c r="A184" s="23"/>
      <c r="B184" s="28"/>
      <c r="M184" s="23"/>
      <c r="N184" s="23"/>
      <c r="O184" s="25"/>
      <c r="T184" s="28"/>
      <c r="U184" s="28"/>
      <c r="V184" s="108"/>
      <c r="Y184" s="60"/>
    </row>
    <row r="185" spans="1:25">
      <c r="A185" s="23"/>
      <c r="B185" s="28"/>
      <c r="M185" s="23"/>
      <c r="N185" s="23"/>
      <c r="O185" s="25"/>
      <c r="T185" s="28"/>
      <c r="U185" s="28"/>
      <c r="V185" s="108"/>
      <c r="Y185" s="60"/>
    </row>
    <row r="186" spans="1:25">
      <c r="A186" s="23"/>
      <c r="B186" s="28"/>
      <c r="M186" s="23"/>
      <c r="N186" s="23"/>
      <c r="O186" s="25"/>
      <c r="T186" s="28"/>
      <c r="U186" s="28"/>
      <c r="V186" s="108"/>
      <c r="Y186" s="60"/>
    </row>
    <row r="187" spans="1:25">
      <c r="A187" s="23"/>
      <c r="B187" s="28"/>
      <c r="M187" s="23"/>
      <c r="N187" s="23"/>
      <c r="O187" s="25"/>
      <c r="T187" s="28"/>
      <c r="U187" s="28"/>
      <c r="V187" s="108"/>
      <c r="Y187" s="60"/>
    </row>
    <row r="188" spans="1:25">
      <c r="A188" s="23"/>
      <c r="B188" s="28"/>
      <c r="M188" s="23"/>
      <c r="N188" s="23"/>
      <c r="O188" s="25"/>
      <c r="T188" s="28"/>
      <c r="U188" s="28"/>
      <c r="V188" s="108"/>
      <c r="Y188" s="60"/>
    </row>
    <row r="189" spans="1:25">
      <c r="A189" s="23"/>
      <c r="B189" s="28"/>
      <c r="M189" s="23"/>
      <c r="N189" s="23"/>
      <c r="O189" s="25"/>
      <c r="T189" s="28"/>
      <c r="U189" s="28"/>
      <c r="V189" s="108"/>
      <c r="Y189" s="60"/>
    </row>
    <row r="190" spans="1:25">
      <c r="A190" s="23"/>
      <c r="B190" s="28"/>
      <c r="M190" s="23"/>
      <c r="N190" s="23"/>
      <c r="O190" s="25"/>
      <c r="T190" s="28"/>
      <c r="U190" s="28"/>
      <c r="V190" s="108"/>
      <c r="Y190" s="60"/>
    </row>
    <row r="191" spans="1:25">
      <c r="A191" s="23"/>
      <c r="B191" s="28"/>
      <c r="M191" s="23"/>
      <c r="N191" s="23"/>
      <c r="O191" s="25"/>
      <c r="T191" s="28"/>
      <c r="U191" s="28"/>
      <c r="V191" s="108"/>
      <c r="Y191" s="60"/>
    </row>
    <row r="192" spans="1:25">
      <c r="A192" s="23"/>
      <c r="B192" s="28"/>
      <c r="M192" s="23"/>
      <c r="N192" s="23"/>
      <c r="O192" s="25"/>
      <c r="T192" s="28"/>
      <c r="U192" s="28"/>
      <c r="V192" s="108"/>
      <c r="Y192" s="60"/>
    </row>
    <row r="193" spans="1:25">
      <c r="A193" s="23"/>
      <c r="B193" s="28"/>
      <c r="M193" s="23"/>
      <c r="N193" s="23"/>
      <c r="O193" s="25"/>
      <c r="T193" s="28"/>
      <c r="U193" s="28"/>
      <c r="V193" s="108"/>
      <c r="Y193" s="60"/>
    </row>
    <row r="194" spans="1:25">
      <c r="A194" s="23"/>
      <c r="B194" s="28"/>
      <c r="M194" s="23"/>
      <c r="N194" s="23"/>
      <c r="O194" s="25"/>
      <c r="T194" s="28"/>
      <c r="U194" s="28"/>
      <c r="V194" s="108"/>
      <c r="Y194" s="60"/>
    </row>
    <row r="195" spans="1:25">
      <c r="A195" s="23"/>
      <c r="B195" s="28"/>
      <c r="M195" s="23"/>
      <c r="N195" s="23"/>
      <c r="O195" s="25"/>
      <c r="T195" s="28"/>
      <c r="U195" s="28"/>
      <c r="V195" s="108"/>
      <c r="Y195" s="60"/>
    </row>
    <row r="196" spans="1:25">
      <c r="A196" s="23"/>
      <c r="B196" s="28"/>
      <c r="M196" s="23"/>
      <c r="N196" s="23"/>
      <c r="O196" s="25"/>
      <c r="T196" s="28"/>
      <c r="U196" s="28"/>
      <c r="V196" s="108"/>
      <c r="Y196" s="60"/>
    </row>
    <row r="197" spans="1:25">
      <c r="A197" s="23"/>
      <c r="B197" s="28"/>
      <c r="M197" s="23"/>
      <c r="N197" s="23"/>
      <c r="O197" s="25"/>
      <c r="T197" s="28"/>
      <c r="U197" s="28"/>
      <c r="V197" s="108"/>
      <c r="Y197" s="60"/>
    </row>
    <row r="198" spans="1:25">
      <c r="A198" s="23"/>
      <c r="B198" s="28"/>
      <c r="M198" s="23"/>
      <c r="N198" s="23"/>
      <c r="O198" s="25"/>
      <c r="T198" s="28"/>
      <c r="U198" s="28"/>
      <c r="V198" s="108"/>
      <c r="Y198" s="60"/>
    </row>
    <row r="199" spans="1:25">
      <c r="A199" s="23"/>
      <c r="B199" s="28"/>
      <c r="M199" s="23"/>
      <c r="N199" s="23"/>
      <c r="O199" s="25"/>
      <c r="T199" s="28"/>
      <c r="U199" s="28"/>
      <c r="V199" s="108"/>
      <c r="Y199" s="60"/>
    </row>
    <row r="200" spans="1:25">
      <c r="A200" s="23"/>
      <c r="B200" s="28"/>
      <c r="M200" s="23"/>
      <c r="N200" s="23"/>
      <c r="O200" s="25"/>
      <c r="T200" s="28"/>
      <c r="U200" s="28"/>
      <c r="V200" s="108"/>
      <c r="Y200" s="60"/>
    </row>
    <row r="201" spans="1:25">
      <c r="A201" s="23"/>
      <c r="B201" s="28"/>
      <c r="M201" s="23"/>
      <c r="N201" s="23"/>
      <c r="O201" s="25"/>
      <c r="T201" s="28"/>
      <c r="U201" s="28"/>
      <c r="V201" s="108"/>
      <c r="Y201" s="60"/>
    </row>
    <row r="202" spans="1:25">
      <c r="A202" s="23"/>
      <c r="B202" s="28"/>
      <c r="M202" s="23"/>
      <c r="N202" s="23"/>
      <c r="O202" s="25"/>
      <c r="T202" s="28"/>
      <c r="U202" s="28"/>
      <c r="V202" s="108"/>
      <c r="Y202" s="60"/>
    </row>
    <row r="203" spans="1:25">
      <c r="A203" s="23"/>
      <c r="B203" s="28"/>
      <c r="M203" s="23"/>
      <c r="N203" s="23"/>
      <c r="O203" s="25"/>
      <c r="T203" s="28"/>
      <c r="U203" s="28"/>
      <c r="V203" s="108"/>
      <c r="Y203" s="60"/>
    </row>
    <row r="204" spans="1:25">
      <c r="A204" s="23"/>
      <c r="B204" s="28"/>
      <c r="M204" s="23"/>
      <c r="N204" s="23"/>
      <c r="O204" s="25"/>
      <c r="T204" s="28"/>
      <c r="U204" s="28"/>
      <c r="V204" s="108"/>
      <c r="Y204" s="60"/>
    </row>
    <row r="205" spans="1:25">
      <c r="A205" s="23"/>
      <c r="B205" s="28"/>
      <c r="M205" s="23"/>
      <c r="N205" s="23"/>
      <c r="O205" s="25"/>
      <c r="T205" s="28"/>
      <c r="U205" s="28"/>
      <c r="V205" s="108"/>
      <c r="Y205" s="60"/>
    </row>
    <row r="206" spans="1:25">
      <c r="A206" s="23"/>
      <c r="B206" s="28"/>
      <c r="M206" s="23"/>
      <c r="N206" s="23"/>
      <c r="O206" s="25"/>
      <c r="T206" s="28"/>
      <c r="U206" s="28"/>
      <c r="V206" s="108"/>
      <c r="Y206" s="60"/>
    </row>
    <row r="207" spans="1:25">
      <c r="A207" s="23"/>
      <c r="B207" s="28"/>
      <c r="M207" s="23"/>
      <c r="N207" s="23"/>
      <c r="O207" s="25"/>
      <c r="T207" s="28"/>
      <c r="U207" s="28"/>
      <c r="V207" s="108"/>
      <c r="Y207" s="60"/>
    </row>
    <row r="208" spans="1:25">
      <c r="A208" s="23"/>
      <c r="B208" s="28"/>
      <c r="M208" s="23"/>
      <c r="N208" s="23"/>
      <c r="O208" s="25"/>
      <c r="T208" s="28"/>
      <c r="U208" s="28"/>
      <c r="V208" s="108"/>
      <c r="Y208" s="60"/>
    </row>
    <row r="209" spans="1:25">
      <c r="A209" s="23"/>
      <c r="B209" s="28"/>
      <c r="M209" s="23"/>
      <c r="N209" s="23"/>
      <c r="O209" s="25"/>
      <c r="T209" s="28"/>
      <c r="U209" s="28"/>
      <c r="V209" s="108"/>
      <c r="Y209" s="60"/>
    </row>
    <row r="210" spans="1:25">
      <c r="A210" s="23"/>
      <c r="B210" s="28"/>
      <c r="M210" s="23"/>
      <c r="N210" s="23"/>
      <c r="O210" s="25"/>
      <c r="T210" s="28"/>
      <c r="U210" s="28"/>
      <c r="V210" s="108"/>
      <c r="Y210" s="60"/>
    </row>
    <row r="211" spans="1:25">
      <c r="A211" s="23"/>
      <c r="B211" s="28"/>
      <c r="M211" s="23"/>
      <c r="N211" s="23"/>
      <c r="O211" s="25"/>
      <c r="T211" s="28"/>
      <c r="U211" s="28"/>
      <c r="V211" s="108"/>
      <c r="Y211" s="60"/>
    </row>
    <row r="212" spans="1:25">
      <c r="A212" s="23"/>
      <c r="B212" s="28"/>
      <c r="M212" s="23"/>
      <c r="N212" s="23"/>
      <c r="O212" s="25"/>
      <c r="T212" s="28"/>
      <c r="U212" s="28"/>
      <c r="V212" s="108"/>
      <c r="Y212" s="60"/>
    </row>
    <row r="213" spans="1:25">
      <c r="A213" s="23"/>
      <c r="B213" s="28"/>
      <c r="M213" s="23"/>
      <c r="N213" s="23"/>
      <c r="O213" s="25"/>
      <c r="T213" s="28"/>
      <c r="U213" s="28"/>
      <c r="V213" s="108"/>
      <c r="Y213" s="60"/>
    </row>
    <row r="214" spans="1:25">
      <c r="A214" s="23"/>
      <c r="B214" s="28"/>
      <c r="M214" s="23"/>
      <c r="N214" s="23"/>
      <c r="O214" s="25"/>
      <c r="T214" s="28"/>
      <c r="U214" s="28"/>
      <c r="V214" s="108"/>
      <c r="Y214" s="60"/>
    </row>
    <row r="215" spans="1:25">
      <c r="A215" s="23"/>
      <c r="B215" s="28"/>
      <c r="M215" s="23"/>
      <c r="N215" s="23"/>
      <c r="O215" s="25"/>
      <c r="T215" s="28"/>
      <c r="U215" s="28"/>
      <c r="V215" s="108"/>
      <c r="Y215" s="60"/>
    </row>
    <row r="216" spans="1:25">
      <c r="A216" s="23"/>
      <c r="B216" s="28"/>
      <c r="M216" s="23"/>
      <c r="N216" s="23"/>
      <c r="O216" s="25"/>
      <c r="T216" s="28"/>
      <c r="U216" s="28"/>
      <c r="V216" s="108"/>
      <c r="Y216" s="60"/>
    </row>
    <row r="217" spans="1:25">
      <c r="A217" s="23"/>
      <c r="B217" s="28"/>
      <c r="M217" s="23"/>
      <c r="N217" s="23"/>
      <c r="O217" s="25"/>
      <c r="T217" s="28"/>
      <c r="U217" s="28"/>
      <c r="V217" s="108"/>
      <c r="Y217" s="60"/>
    </row>
    <row r="218" spans="1:25">
      <c r="A218" s="23"/>
      <c r="B218" s="28"/>
      <c r="M218" s="23"/>
      <c r="N218" s="23"/>
      <c r="O218" s="25"/>
      <c r="T218" s="28"/>
      <c r="U218" s="28"/>
      <c r="V218" s="108"/>
      <c r="Y218" s="60"/>
    </row>
    <row r="219" spans="1:25">
      <c r="A219" s="23"/>
      <c r="B219" s="28"/>
      <c r="M219" s="23"/>
      <c r="N219" s="23"/>
      <c r="O219" s="25"/>
      <c r="T219" s="28"/>
      <c r="U219" s="28"/>
      <c r="V219" s="108"/>
      <c r="Y219" s="60"/>
    </row>
    <row r="220" spans="1:25">
      <c r="A220" s="23"/>
      <c r="B220" s="28"/>
      <c r="M220" s="23"/>
      <c r="N220" s="23"/>
      <c r="O220" s="25"/>
      <c r="T220" s="28"/>
      <c r="U220" s="28"/>
      <c r="V220" s="108"/>
      <c r="Y220" s="60"/>
    </row>
    <row r="221" spans="1:25">
      <c r="A221" s="23"/>
      <c r="B221" s="28"/>
      <c r="M221" s="23"/>
      <c r="N221" s="23"/>
      <c r="O221" s="25"/>
      <c r="T221" s="28"/>
      <c r="U221" s="28"/>
      <c r="V221" s="108"/>
      <c r="Y221" s="60"/>
    </row>
    <row r="222" spans="1:25">
      <c r="A222" s="23"/>
      <c r="B222" s="28"/>
      <c r="M222" s="23"/>
      <c r="N222" s="23"/>
      <c r="O222" s="25"/>
      <c r="T222" s="28"/>
      <c r="U222" s="28"/>
      <c r="V222" s="108"/>
      <c r="Y222" s="60"/>
    </row>
    <row r="223" spans="1:25">
      <c r="A223" s="23"/>
      <c r="B223" s="28"/>
      <c r="M223" s="23"/>
      <c r="N223" s="23"/>
      <c r="O223" s="25"/>
      <c r="T223" s="28"/>
      <c r="U223" s="28"/>
      <c r="V223" s="108"/>
      <c r="Y223" s="60"/>
    </row>
    <row r="224" spans="1:25">
      <c r="A224" s="23"/>
      <c r="B224" s="28"/>
      <c r="M224" s="23"/>
      <c r="N224" s="23"/>
      <c r="O224" s="25"/>
      <c r="T224" s="28"/>
      <c r="U224" s="28"/>
      <c r="V224" s="108"/>
      <c r="Y224" s="60"/>
    </row>
    <row r="225" spans="1:25">
      <c r="A225" s="23"/>
      <c r="B225" s="28"/>
      <c r="M225" s="23"/>
      <c r="N225" s="23"/>
      <c r="O225" s="25"/>
      <c r="T225" s="28"/>
      <c r="U225" s="28"/>
      <c r="V225" s="108"/>
      <c r="Y225" s="60"/>
    </row>
    <row r="226" spans="1:25">
      <c r="A226" s="23"/>
      <c r="B226" s="28"/>
      <c r="M226" s="23"/>
      <c r="N226" s="23"/>
      <c r="O226" s="25"/>
      <c r="T226" s="28"/>
      <c r="U226" s="28"/>
      <c r="V226" s="108"/>
      <c r="Y226" s="60"/>
    </row>
    <row r="227" spans="1:25">
      <c r="A227" s="23"/>
      <c r="B227" s="28"/>
      <c r="M227" s="23"/>
      <c r="N227" s="23"/>
      <c r="O227" s="25"/>
      <c r="T227" s="28"/>
      <c r="U227" s="28"/>
      <c r="V227" s="108"/>
      <c r="Y227" s="60"/>
    </row>
    <row r="228" spans="1:25">
      <c r="A228" s="23"/>
      <c r="B228" s="28"/>
      <c r="M228" s="23"/>
      <c r="N228" s="23"/>
      <c r="O228" s="25"/>
      <c r="T228" s="28"/>
      <c r="U228" s="28"/>
      <c r="V228" s="108"/>
      <c r="Y228" s="60"/>
    </row>
    <row r="229" spans="1:25">
      <c r="A229" s="23"/>
      <c r="B229" s="28"/>
      <c r="M229" s="23"/>
      <c r="N229" s="23"/>
      <c r="O229" s="25"/>
      <c r="T229" s="28"/>
      <c r="U229" s="28"/>
      <c r="V229" s="108"/>
      <c r="Y229" s="60"/>
    </row>
    <row r="230" spans="1:25">
      <c r="A230" s="23"/>
      <c r="B230" s="28"/>
      <c r="M230" s="23"/>
      <c r="N230" s="23"/>
      <c r="O230" s="25"/>
      <c r="T230" s="28"/>
      <c r="U230" s="28"/>
      <c r="V230" s="108"/>
      <c r="Y230" s="60"/>
    </row>
    <row r="231" spans="1:25">
      <c r="A231" s="23"/>
      <c r="B231" s="28"/>
      <c r="M231" s="23"/>
      <c r="N231" s="23"/>
      <c r="O231" s="25"/>
      <c r="T231" s="28"/>
      <c r="U231" s="28"/>
      <c r="V231" s="108"/>
      <c r="Y231" s="60"/>
    </row>
    <row r="232" spans="1:25">
      <c r="A232" s="23"/>
      <c r="B232" s="28"/>
      <c r="M232" s="23"/>
      <c r="N232" s="23"/>
      <c r="O232" s="25"/>
      <c r="T232" s="28"/>
      <c r="U232" s="28"/>
      <c r="V232" s="108"/>
      <c r="Y232" s="60"/>
    </row>
    <row r="233" spans="1:25">
      <c r="A233" s="23"/>
      <c r="B233" s="28"/>
      <c r="M233" s="23"/>
      <c r="N233" s="23"/>
      <c r="O233" s="25"/>
      <c r="T233" s="28"/>
      <c r="U233" s="28"/>
      <c r="V233" s="108"/>
      <c r="Y233" s="60"/>
    </row>
    <row r="234" spans="1:25">
      <c r="A234" s="23"/>
      <c r="B234" s="28"/>
      <c r="M234" s="23"/>
      <c r="N234" s="23"/>
      <c r="O234" s="25"/>
      <c r="T234" s="28"/>
      <c r="U234" s="28"/>
      <c r="V234" s="108"/>
      <c r="Y234" s="60"/>
    </row>
    <row r="235" spans="1:25">
      <c r="A235" s="23"/>
      <c r="B235" s="28"/>
      <c r="M235" s="23"/>
      <c r="N235" s="23"/>
      <c r="O235" s="25"/>
      <c r="T235" s="28"/>
      <c r="U235" s="28"/>
      <c r="V235" s="108"/>
      <c r="Y235" s="60"/>
    </row>
    <row r="236" spans="1:25">
      <c r="A236" s="23"/>
      <c r="B236" s="28"/>
      <c r="M236" s="23"/>
      <c r="N236" s="23"/>
      <c r="O236" s="25"/>
      <c r="T236" s="28"/>
      <c r="U236" s="28"/>
      <c r="V236" s="108"/>
      <c r="Y236" s="60"/>
    </row>
    <row r="237" spans="1:25">
      <c r="A237" s="23"/>
      <c r="B237" s="28"/>
      <c r="M237" s="23"/>
      <c r="N237" s="23"/>
      <c r="O237" s="25"/>
      <c r="T237" s="28"/>
      <c r="U237" s="28"/>
      <c r="V237" s="108"/>
      <c r="Y237" s="60"/>
    </row>
    <row r="238" spans="1:25">
      <c r="A238" s="23"/>
      <c r="B238" s="28"/>
      <c r="M238" s="23"/>
      <c r="N238" s="23"/>
      <c r="O238" s="25"/>
      <c r="T238" s="28"/>
      <c r="U238" s="28"/>
      <c r="V238" s="108"/>
      <c r="Y238" s="60"/>
    </row>
    <row r="239" spans="1:25">
      <c r="A239" s="23"/>
      <c r="B239" s="28"/>
      <c r="M239" s="23"/>
      <c r="N239" s="23"/>
      <c r="O239" s="25"/>
      <c r="T239" s="28"/>
      <c r="U239" s="28"/>
      <c r="V239" s="108"/>
      <c r="Y239" s="60"/>
    </row>
    <row r="240" spans="1:25">
      <c r="A240" s="23"/>
      <c r="B240" s="28"/>
      <c r="M240" s="23"/>
      <c r="N240" s="23"/>
      <c r="O240" s="25"/>
      <c r="T240" s="28"/>
      <c r="U240" s="28"/>
      <c r="V240" s="108"/>
      <c r="Y240" s="60"/>
    </row>
    <row r="241" spans="1:25">
      <c r="A241" s="23"/>
      <c r="B241" s="28"/>
      <c r="M241" s="23"/>
      <c r="N241" s="23"/>
      <c r="O241" s="25"/>
      <c r="T241" s="28"/>
      <c r="U241" s="28"/>
      <c r="V241" s="108"/>
      <c r="Y241" s="60"/>
    </row>
    <row r="242" spans="1:25">
      <c r="A242" s="23"/>
      <c r="B242" s="28"/>
      <c r="M242" s="23"/>
      <c r="N242" s="23"/>
      <c r="O242" s="25"/>
      <c r="T242" s="28"/>
      <c r="U242" s="28"/>
      <c r="V242" s="108"/>
      <c r="Y242" s="60"/>
    </row>
    <row r="243" spans="1:25">
      <c r="A243" s="23"/>
      <c r="B243" s="28"/>
      <c r="M243" s="23"/>
      <c r="N243" s="23"/>
      <c r="O243" s="25"/>
      <c r="T243" s="28"/>
      <c r="U243" s="28"/>
      <c r="V243" s="108"/>
      <c r="Y243" s="60"/>
    </row>
    <row r="244" spans="1:25">
      <c r="A244" s="23"/>
      <c r="B244" s="28"/>
      <c r="M244" s="23"/>
      <c r="N244" s="23"/>
      <c r="O244" s="25"/>
      <c r="T244" s="28"/>
      <c r="U244" s="28"/>
      <c r="V244" s="108"/>
      <c r="Y244" s="60"/>
    </row>
    <row r="245" spans="1:25">
      <c r="A245" s="23"/>
      <c r="B245" s="28"/>
      <c r="M245" s="23"/>
      <c r="N245" s="23"/>
      <c r="O245" s="25"/>
      <c r="T245" s="28"/>
      <c r="U245" s="28"/>
      <c r="V245" s="108"/>
      <c r="Y245" s="60"/>
    </row>
    <row r="246" spans="1:25">
      <c r="Y246" s="60"/>
    </row>
    <row r="247" spans="1:25">
      <c r="Y247" s="61"/>
    </row>
  </sheetData>
  <mergeCells count="526">
    <mergeCell ref="W1:Y1"/>
    <mergeCell ref="BB2:BE2"/>
    <mergeCell ref="BF2:BH2"/>
    <mergeCell ref="BF3:BH3"/>
    <mergeCell ref="BB3:BE3"/>
    <mergeCell ref="AY2:BA2"/>
    <mergeCell ref="Z2:AB2"/>
    <mergeCell ref="AC2:AE2"/>
    <mergeCell ref="AF2:AH2"/>
    <mergeCell ref="AI2:AK2"/>
    <mergeCell ref="AL2:AO2"/>
    <mergeCell ref="AP2:AR2"/>
    <mergeCell ref="AY3:BA3"/>
    <mergeCell ref="AS3:AU3"/>
    <mergeCell ref="AV3:AX3"/>
    <mergeCell ref="Z3:AB3"/>
    <mergeCell ref="AC3:AE3"/>
    <mergeCell ref="AF3:AH3"/>
    <mergeCell ref="AI3:AK3"/>
    <mergeCell ref="AL3:AO3"/>
    <mergeCell ref="AP3:AR3"/>
    <mergeCell ref="GW44:GW50"/>
    <mergeCell ref="FL4:FL13"/>
    <mergeCell ref="ET24:ET35"/>
    <mergeCell ref="BD36:BD43"/>
    <mergeCell ref="AN14:AN23"/>
    <mergeCell ref="CL24:CL35"/>
    <mergeCell ref="FM3:FP3"/>
    <mergeCell ref="DR2:DT2"/>
    <mergeCell ref="CM3:CP3"/>
    <mergeCell ref="CQ3:CS3"/>
    <mergeCell ref="CT3:CV3"/>
    <mergeCell ref="CX3:DA3"/>
    <mergeCell ref="DB3:DD3"/>
    <mergeCell ref="DE3:DG3"/>
    <mergeCell ref="DH3:DJ3"/>
    <mergeCell ref="DK3:DM3"/>
    <mergeCell ref="DO3:DQ3"/>
    <mergeCell ref="DR3:DT3"/>
    <mergeCell ref="CM2:CP2"/>
    <mergeCell ref="CQ2:CS2"/>
    <mergeCell ref="DA14:DA23"/>
    <mergeCell ref="BI2:BK2"/>
    <mergeCell ref="CC2:CE2"/>
    <mergeCell ref="CF2:CH2"/>
    <mergeCell ref="EY2:FA2"/>
    <mergeCell ref="EV2:EX2"/>
    <mergeCell ref="BT36:BT43"/>
    <mergeCell ref="BL3:BN3"/>
    <mergeCell ref="CI2:CL2"/>
    <mergeCell ref="CC3:CE3"/>
    <mergeCell ref="BZ3:CB3"/>
    <mergeCell ref="BZ2:CB2"/>
    <mergeCell ref="BO3:BQ3"/>
    <mergeCell ref="BR3:BU3"/>
    <mergeCell ref="BV3:BY3"/>
    <mergeCell ref="BR2:BU2"/>
    <mergeCell ref="BV2:BY2"/>
    <mergeCell ref="BL2:BN2"/>
    <mergeCell ref="BO2:BQ2"/>
    <mergeCell ref="BY4:BY13"/>
    <mergeCell ref="DD36:DD43"/>
    <mergeCell ref="CP14:CP23"/>
    <mergeCell ref="CS14:CS23"/>
    <mergeCell ref="CL4:CL13"/>
    <mergeCell ref="CV14:CV23"/>
    <mergeCell ref="DA36:DA43"/>
    <mergeCell ref="DM4:DM13"/>
    <mergeCell ref="DQ4:DQ13"/>
    <mergeCell ref="F2:I2"/>
    <mergeCell ref="CX2:DA2"/>
    <mergeCell ref="J2:K2"/>
    <mergeCell ref="M2:N2"/>
    <mergeCell ref="T2:U2"/>
    <mergeCell ref="AS2:AU2"/>
    <mergeCell ref="AV2:AX2"/>
    <mergeCell ref="AK4:AK13"/>
    <mergeCell ref="AK14:AK23"/>
    <mergeCell ref="AE14:AE23"/>
    <mergeCell ref="AR4:AR13"/>
    <mergeCell ref="AO4:AO13"/>
    <mergeCell ref="AX14:AX23"/>
    <mergeCell ref="AU4:AU13"/>
    <mergeCell ref="BI3:BK3"/>
    <mergeCell ref="CT2:CV2"/>
    <mergeCell ref="CI3:CL3"/>
    <mergeCell ref="CF3:CH3"/>
    <mergeCell ref="X4:X13"/>
    <mergeCell ref="X14:X23"/>
    <mergeCell ref="BA4:BA13"/>
    <mergeCell ref="BH14:BH23"/>
    <mergeCell ref="BH4:BH13"/>
    <mergeCell ref="BK4:BK13"/>
    <mergeCell ref="DM24:DM35"/>
    <mergeCell ref="DQ24:DQ35"/>
    <mergeCell ref="EG36:EG43"/>
    <mergeCell ref="DW24:DW35"/>
    <mergeCell ref="DZ24:DZ35"/>
    <mergeCell ref="DD44:DD50"/>
    <mergeCell ref="DG44:DG50"/>
    <mergeCell ref="DJ44:DJ50"/>
    <mergeCell ref="CV36:CV43"/>
    <mergeCell ref="DW36:DW43"/>
    <mergeCell ref="DA24:DA35"/>
    <mergeCell ref="DD24:DD35"/>
    <mergeCell ref="DA44:DA50"/>
    <mergeCell ref="DJ36:DJ43"/>
    <mergeCell ref="DG24:DG35"/>
    <mergeCell ref="DJ24:DJ35"/>
    <mergeCell ref="DT36:DT43"/>
    <mergeCell ref="DZ36:DZ43"/>
    <mergeCell ref="CV24:CV35"/>
    <mergeCell ref="EM36:EM43"/>
    <mergeCell ref="EJ36:EJ43"/>
    <mergeCell ref="ED36:ED43"/>
    <mergeCell ref="DM44:DM50"/>
    <mergeCell ref="DQ44:DQ50"/>
    <mergeCell ref="DM36:DM43"/>
    <mergeCell ref="DQ36:DQ43"/>
    <mergeCell ref="CP44:CP50"/>
    <mergeCell ref="CS44:CS50"/>
    <mergeCell ref="CV44:CV50"/>
    <mergeCell ref="CP36:CP43"/>
    <mergeCell ref="CK44:CK50"/>
    <mergeCell ref="CP24:CP35"/>
    <mergeCell ref="CH36:CH43"/>
    <mergeCell ref="BA24:BA35"/>
    <mergeCell ref="BE24:BE35"/>
    <mergeCell ref="BY24:BY35"/>
    <mergeCell ref="CB24:CB35"/>
    <mergeCell ref="CS24:CS35"/>
    <mergeCell ref="CH24:CH35"/>
    <mergeCell ref="CL36:CL43"/>
    <mergeCell ref="CE24:CE35"/>
    <mergeCell ref="CH44:CH50"/>
    <mergeCell ref="CE44:CE50"/>
    <mergeCell ref="BH36:BH43"/>
    <mergeCell ref="BK36:BK43"/>
    <mergeCell ref="BN36:BN43"/>
    <mergeCell ref="BQ36:BQ43"/>
    <mergeCell ref="BU36:BU43"/>
    <mergeCell ref="BY36:BY43"/>
    <mergeCell ref="CE36:CE43"/>
    <mergeCell ref="BH44:BH50"/>
    <mergeCell ref="BK44:BK50"/>
    <mergeCell ref="BN44:BN50"/>
    <mergeCell ref="BQ44:BQ50"/>
    <mergeCell ref="IU24:IU35"/>
    <mergeCell ref="DG14:DG23"/>
    <mergeCell ref="DJ14:DJ23"/>
    <mergeCell ref="DM14:DM23"/>
    <mergeCell ref="DQ14:DQ23"/>
    <mergeCell ref="DT14:DT23"/>
    <mergeCell ref="EU14:EU23"/>
    <mergeCell ref="ED24:ED35"/>
    <mergeCell ref="EG24:EG35"/>
    <mergeCell ref="EJ24:EJ35"/>
    <mergeCell ref="EM24:EM35"/>
    <mergeCell ref="EQ24:EQ35"/>
    <mergeCell ref="EX24:EX35"/>
    <mergeCell ref="EC24:EC35"/>
    <mergeCell ref="FE14:FE23"/>
    <mergeCell ref="FH14:FH23"/>
    <mergeCell ref="IT14:IT23"/>
    <mergeCell ref="GV24:GV35"/>
    <mergeCell ref="GZ24:GZ35"/>
    <mergeCell ref="IN24:IN35"/>
    <mergeCell ref="EN14:EN23"/>
    <mergeCell ref="EN24:EN35"/>
    <mergeCell ref="GW24:GW35"/>
    <mergeCell ref="DT24:DT35"/>
    <mergeCell ref="HJ44:HJ50"/>
    <mergeCell ref="EC14:EC23"/>
    <mergeCell ref="DW14:DW23"/>
    <mergeCell ref="DZ14:DZ23"/>
    <mergeCell ref="ED14:ED23"/>
    <mergeCell ref="EG14:EG23"/>
    <mergeCell ref="EJ14:EJ23"/>
    <mergeCell ref="EM14:EM23"/>
    <mergeCell ref="EQ14:EQ23"/>
    <mergeCell ref="DZ44:DZ50"/>
    <mergeCell ref="ED44:ED50"/>
    <mergeCell ref="EG44:EG50"/>
    <mergeCell ref="EJ44:EJ50"/>
    <mergeCell ref="EM44:EM50"/>
    <mergeCell ref="EQ44:EQ50"/>
    <mergeCell ref="EU44:EU50"/>
    <mergeCell ref="EX44:EX50"/>
    <mergeCell ref="EC44:EC50"/>
    <mergeCell ref="FX36:FX43"/>
    <mergeCell ref="GZ36:GZ43"/>
    <mergeCell ref="EN36:EN43"/>
    <mergeCell ref="GW14:GW23"/>
    <mergeCell ref="DW44:DW50"/>
    <mergeCell ref="EC36:EC43"/>
    <mergeCell ref="BU44:BU50"/>
    <mergeCell ref="AO14:AO23"/>
    <mergeCell ref="W36:W50"/>
    <mergeCell ref="X36:X43"/>
    <mergeCell ref="X44:X50"/>
    <mergeCell ref="BY44:BY50"/>
    <mergeCell ref="BA44:BA50"/>
    <mergeCell ref="BE44:BE50"/>
    <mergeCell ref="BA36:BA43"/>
    <mergeCell ref="BE36:BE43"/>
    <mergeCell ref="AK36:AK43"/>
    <mergeCell ref="AK44:AK50"/>
    <mergeCell ref="AU24:AU35"/>
    <mergeCell ref="AX24:AX35"/>
    <mergeCell ref="BN24:BN35"/>
    <mergeCell ref="BQ24:BQ35"/>
    <mergeCell ref="W4:W35"/>
    <mergeCell ref="AB4:AB13"/>
    <mergeCell ref="AK24:AK35"/>
    <mergeCell ref="AE24:AE35"/>
    <mergeCell ref="AH24:AH35"/>
    <mergeCell ref="BU14:BU23"/>
    <mergeCell ref="AO24:AO35"/>
    <mergeCell ref="BU24:BU35"/>
    <mergeCell ref="BA14:BA23"/>
    <mergeCell ref="BE14:BE23"/>
    <mergeCell ref="X24:X35"/>
    <mergeCell ref="AE44:AE50"/>
    <mergeCell ref="AH4:AH13"/>
    <mergeCell ref="AX44:AX50"/>
    <mergeCell ref="AX36:AX43"/>
    <mergeCell ref="AE36:AE43"/>
    <mergeCell ref="AH36:AH43"/>
    <mergeCell ref="AH44:AH50"/>
    <mergeCell ref="AR44:AR50"/>
    <mergeCell ref="AR36:AR43"/>
    <mergeCell ref="AU36:AU43"/>
    <mergeCell ref="AH14:AH23"/>
    <mergeCell ref="AU44:AU50"/>
    <mergeCell ref="AR24:AR35"/>
    <mergeCell ref="AB36:AB43"/>
    <mergeCell ref="AB44:AB50"/>
    <mergeCell ref="AO36:AO43"/>
    <mergeCell ref="AO44:AO50"/>
    <mergeCell ref="AX4:AX13"/>
    <mergeCell ref="AB14:AB23"/>
    <mergeCell ref="AB24:AB35"/>
    <mergeCell ref="CV4:CV13"/>
    <mergeCell ref="BN4:BN13"/>
    <mergeCell ref="BQ4:BQ13"/>
    <mergeCell ref="BU4:BU13"/>
    <mergeCell ref="BE4:BE13"/>
    <mergeCell ref="BQ14:BQ23"/>
    <mergeCell ref="BK14:BK23"/>
    <mergeCell ref="BN14:BN23"/>
    <mergeCell ref="CB14:CB23"/>
    <mergeCell ref="CE14:CE23"/>
    <mergeCell ref="CH14:CH23"/>
    <mergeCell ref="CE4:CE13"/>
    <mergeCell ref="DD14:DD23"/>
    <mergeCell ref="CB4:CB13"/>
    <mergeCell ref="BY14:BY23"/>
    <mergeCell ref="EE2:EG2"/>
    <mergeCell ref="EH2:EJ2"/>
    <mergeCell ref="EK2:EM2"/>
    <mergeCell ref="EO2:EQ2"/>
    <mergeCell ref="CH4:CH13"/>
    <mergeCell ref="EA2:ED2"/>
    <mergeCell ref="DE2:DG2"/>
    <mergeCell ref="DH2:DJ2"/>
    <mergeCell ref="DK2:DM2"/>
    <mergeCell ref="DO2:DQ2"/>
    <mergeCell ref="DB2:DD2"/>
    <mergeCell ref="DX2:DZ2"/>
    <mergeCell ref="CL14:CL23"/>
    <mergeCell ref="DA4:DA13"/>
    <mergeCell ref="DD4:DD13"/>
    <mergeCell ref="DT4:DT13"/>
    <mergeCell ref="CZ4:CZ13"/>
    <mergeCell ref="DG4:DG13"/>
    <mergeCell ref="DJ4:DJ13"/>
    <mergeCell ref="CP4:CP13"/>
    <mergeCell ref="CS4:CS13"/>
    <mergeCell ref="ER2:EU2"/>
    <mergeCell ref="DW4:DW13"/>
    <mergeCell ref="DZ4:DZ13"/>
    <mergeCell ref="EG4:EG13"/>
    <mergeCell ref="EJ4:EJ13"/>
    <mergeCell ref="EM4:EM13"/>
    <mergeCell ref="EQ4:EQ13"/>
    <mergeCell ref="ED4:ED13"/>
    <mergeCell ref="EU4:EU13"/>
    <mergeCell ref="DU3:DW3"/>
    <mergeCell ref="DX3:DZ3"/>
    <mergeCell ref="EA3:ED3"/>
    <mergeCell ref="EE3:EG3"/>
    <mergeCell ref="EH3:EJ3"/>
    <mergeCell ref="EK3:EM3"/>
    <mergeCell ref="EO3:EQ3"/>
    <mergeCell ref="ER3:EU3"/>
    <mergeCell ref="EN4:EN13"/>
    <mergeCell ref="DU2:DW2"/>
    <mergeCell ref="EY3:FA3"/>
    <mergeCell ref="FA4:FA13"/>
    <mergeCell ref="EV3:EX3"/>
    <mergeCell ref="HN36:HN43"/>
    <mergeCell ref="FK14:FK23"/>
    <mergeCell ref="FP14:FP23"/>
    <mergeCell ref="FS14:FS23"/>
    <mergeCell ref="FW14:FW23"/>
    <mergeCell ref="GA14:GA23"/>
    <mergeCell ref="FA14:FA23"/>
    <mergeCell ref="GA4:GA13"/>
    <mergeCell ref="EX36:EX43"/>
    <mergeCell ref="EX14:EX23"/>
    <mergeCell ref="FH4:FH13"/>
    <mergeCell ref="FK4:FK13"/>
    <mergeCell ref="FP4:FP13"/>
    <mergeCell ref="FS4:FS13"/>
    <mergeCell ref="FE4:FE13"/>
    <mergeCell ref="FB4:FB13"/>
    <mergeCell ref="EX4:EX13"/>
    <mergeCell ref="FY3:GA3"/>
    <mergeCell ref="GP4:GP13"/>
    <mergeCell ref="HG24:HG35"/>
    <mergeCell ref="HJ24:HJ35"/>
    <mergeCell ref="FI2:FK2"/>
    <mergeCell ref="FM2:FP2"/>
    <mergeCell ref="FC2:FE2"/>
    <mergeCell ref="FC3:FE3"/>
    <mergeCell ref="FI3:FK3"/>
    <mergeCell ref="FF3:FH3"/>
    <mergeCell ref="FF2:FH2"/>
    <mergeCell ref="GO44:GO50"/>
    <mergeCell ref="GE36:GE43"/>
    <mergeCell ref="GL36:GL43"/>
    <mergeCell ref="FE24:FE35"/>
    <mergeCell ref="FH24:FH35"/>
    <mergeCell ref="FK24:FK35"/>
    <mergeCell ref="FP24:FP35"/>
    <mergeCell ref="FS24:FS35"/>
    <mergeCell ref="FW24:FW35"/>
    <mergeCell ref="GE24:GE35"/>
    <mergeCell ref="GH24:GH35"/>
    <mergeCell ref="GD24:GD35"/>
    <mergeCell ref="FE44:FE50"/>
    <mergeCell ref="FK44:FK50"/>
    <mergeCell ref="FP44:FP50"/>
    <mergeCell ref="FS44:FS50"/>
    <mergeCell ref="FY2:GA2"/>
    <mergeCell ref="GB2:GE2"/>
    <mergeCell ref="GF2:GH2"/>
    <mergeCell ref="FQ3:FS3"/>
    <mergeCell ref="FE36:FE43"/>
    <mergeCell ref="GL14:GL23"/>
    <mergeCell ref="GO4:GO13"/>
    <mergeCell ref="GJ2:GL2"/>
    <mergeCell ref="GJ3:GL3"/>
    <mergeCell ref="GL24:GL35"/>
    <mergeCell ref="FH36:FH43"/>
    <mergeCell ref="GB3:GE3"/>
    <mergeCell ref="GF3:GH3"/>
    <mergeCell ref="GE14:GE23"/>
    <mergeCell ref="GH14:GH23"/>
    <mergeCell ref="GE4:GE13"/>
    <mergeCell ref="GH4:GH13"/>
    <mergeCell ref="FK36:FK43"/>
    <mergeCell ref="FS36:FS43"/>
    <mergeCell ref="FP36:FP43"/>
    <mergeCell ref="GM2:GO2"/>
    <mergeCell ref="GM3:GO3"/>
    <mergeCell ref="FW36:FW43"/>
    <mergeCell ref="FT3:FW3"/>
    <mergeCell ref="FQ2:FS2"/>
    <mergeCell ref="GQ2:GS2"/>
    <mergeCell ref="GT2:GV2"/>
    <mergeCell ref="GX2:GZ2"/>
    <mergeCell ref="GS14:GS23"/>
    <mergeCell ref="GV14:GV23"/>
    <mergeCell ref="GZ14:GZ23"/>
    <mergeCell ref="GS4:GS13"/>
    <mergeCell ref="GV4:GV13"/>
    <mergeCell ref="IN4:IN13"/>
    <mergeCell ref="GQ3:GS3"/>
    <mergeCell ref="GT3:GV3"/>
    <mergeCell ref="GX3:GZ3"/>
    <mergeCell ref="GW4:GW13"/>
    <mergeCell ref="HX2:HZ2"/>
    <mergeCell ref="IA2:ID2"/>
    <mergeCell ref="HZ4:HZ13"/>
    <mergeCell ref="ID4:ID13"/>
    <mergeCell ref="HM14:HM23"/>
    <mergeCell ref="HN14:HN23"/>
    <mergeCell ref="FT2:FW2"/>
    <mergeCell ref="JC36:JC43"/>
    <mergeCell ref="HK2:HM2"/>
    <mergeCell ref="HK3:HM3"/>
    <mergeCell ref="HA2:HC2"/>
    <mergeCell ref="HD2:HG2"/>
    <mergeCell ref="HH2:HJ2"/>
    <mergeCell ref="HC4:HC13"/>
    <mergeCell ref="HG4:HG13"/>
    <mergeCell ref="HJ4:HJ13"/>
    <mergeCell ref="HD3:HG3"/>
    <mergeCell ref="HH3:HJ3"/>
    <mergeCell ref="HA3:HC3"/>
    <mergeCell ref="IK24:IK35"/>
    <mergeCell ref="HO2:HQ2"/>
    <mergeCell ref="HR2:HT2"/>
    <mergeCell ref="HM4:HM13"/>
    <mergeCell ref="HO3:HQ3"/>
    <mergeCell ref="HR3:HT3"/>
    <mergeCell ref="IV2:IX2"/>
    <mergeCell ref="IY2:JA2"/>
    <mergeCell ref="IE3:IG3"/>
    <mergeCell ref="IH3:IK3"/>
    <mergeCell ref="HU2:HW2"/>
    <mergeCell ref="HN24:HN35"/>
    <mergeCell ref="HN44:HN50"/>
    <mergeCell ref="IL3:IN3"/>
    <mergeCell ref="IO3:IQ3"/>
    <mergeCell ref="HW24:HW35"/>
    <mergeCell ref="HZ24:HZ35"/>
    <mergeCell ref="ID24:ID35"/>
    <mergeCell ref="HW4:HW13"/>
    <mergeCell ref="HU3:HW3"/>
    <mergeCell ref="HX3:HZ3"/>
    <mergeCell ref="IA3:ID3"/>
    <mergeCell ref="HQ44:HQ50"/>
    <mergeCell ref="HT36:HT43"/>
    <mergeCell ref="HQ14:HQ23"/>
    <mergeCell ref="HT4:HT13"/>
    <mergeCell ref="HT14:HT23"/>
    <mergeCell ref="IR3:IT3"/>
    <mergeCell ref="IV3:IX3"/>
    <mergeCell ref="IY3:JA3"/>
    <mergeCell ref="IE2:IG2"/>
    <mergeCell ref="IH2:IK2"/>
    <mergeCell ref="IL2:IN2"/>
    <mergeCell ref="IO2:IQ2"/>
    <mergeCell ref="IR2:IT2"/>
    <mergeCell ref="JB2:JD2"/>
    <mergeCell ref="JB3:JD3"/>
    <mergeCell ref="JD4:JD13"/>
    <mergeCell ref="JD14:JD23"/>
    <mergeCell ref="JD24:JD35"/>
    <mergeCell ref="GP44:GP50"/>
    <mergeCell ref="HZ44:HZ50"/>
    <mergeCell ref="ID44:ID50"/>
    <mergeCell ref="IG44:IG50"/>
    <mergeCell ref="IK44:IK50"/>
    <mergeCell ref="IN44:IN50"/>
    <mergeCell ref="IQ44:IQ50"/>
    <mergeCell ref="IT44:IT50"/>
    <mergeCell ref="IX44:IX50"/>
    <mergeCell ref="IT24:IT35"/>
    <mergeCell ref="IX24:IX35"/>
    <mergeCell ref="JA24:JA35"/>
    <mergeCell ref="HW36:HW43"/>
    <mergeCell ref="HZ36:HZ43"/>
    <mergeCell ref="ID36:ID43"/>
    <mergeCell ref="IG36:IG43"/>
    <mergeCell ref="IK36:IK43"/>
    <mergeCell ref="IN36:IN43"/>
    <mergeCell ref="IQ36:IQ43"/>
    <mergeCell ref="JD36:JD43"/>
    <mergeCell ref="JD44:JD50"/>
    <mergeCell ref="JA44:JA50"/>
    <mergeCell ref="GH36:GH43"/>
    <mergeCell ref="IX36:IX43"/>
    <mergeCell ref="JA36:JA43"/>
    <mergeCell ref="IX4:IX13"/>
    <mergeCell ref="JA4:JA13"/>
    <mergeCell ref="JA14:JA23"/>
    <mergeCell ref="HQ4:HQ13"/>
    <mergeCell ref="HW14:HW23"/>
    <mergeCell ref="HZ14:HZ23"/>
    <mergeCell ref="ID14:ID23"/>
    <mergeCell ref="IG14:IG23"/>
    <mergeCell ref="IK14:IK23"/>
    <mergeCell ref="IQ14:IQ23"/>
    <mergeCell ref="IN14:IN23"/>
    <mergeCell ref="HM24:HM35"/>
    <mergeCell ref="HQ24:HQ35"/>
    <mergeCell ref="HT24:HT35"/>
    <mergeCell ref="IG4:IG13"/>
    <mergeCell ref="IK4:IK13"/>
    <mergeCell ref="IT36:IT43"/>
    <mergeCell ref="GW36:GW43"/>
    <mergeCell ref="GZ44:GZ50"/>
    <mergeCell ref="IQ4:IQ13"/>
    <mergeCell ref="IT4:IT13"/>
    <mergeCell ref="IG24:IG35"/>
    <mergeCell ref="IQ24:IQ35"/>
    <mergeCell ref="GS44:GS50"/>
    <mergeCell ref="GV44:GV50"/>
    <mergeCell ref="GH44:GH50"/>
    <mergeCell ref="HC44:HC50"/>
    <mergeCell ref="HG44:HG50"/>
    <mergeCell ref="GL44:GL50"/>
    <mergeCell ref="GO14:GO23"/>
    <mergeCell ref="HC14:HC23"/>
    <mergeCell ref="HG14:HG23"/>
    <mergeCell ref="HJ14:HJ23"/>
    <mergeCell ref="GO36:GO43"/>
    <mergeCell ref="HC36:HC43"/>
    <mergeCell ref="HG36:HG43"/>
    <mergeCell ref="GO24:GO35"/>
    <mergeCell ref="GS24:GS35"/>
    <mergeCell ref="GV36:GV43"/>
    <mergeCell ref="HM44:HM50"/>
    <mergeCell ref="HM36:HM43"/>
    <mergeCell ref="HQ36:HQ43"/>
    <mergeCell ref="HT44:HT50"/>
    <mergeCell ref="HN4:HN13"/>
    <mergeCell ref="FX44:FX50"/>
    <mergeCell ref="GP36:GP43"/>
    <mergeCell ref="GP24:GP35"/>
    <mergeCell ref="GP14:GP23"/>
    <mergeCell ref="FB44:FB50"/>
    <mergeCell ref="FB14:FB23"/>
    <mergeCell ref="FB24:FB35"/>
    <mergeCell ref="FA24:FA35"/>
    <mergeCell ref="EN44:EN50"/>
    <mergeCell ref="FH44:FH50"/>
    <mergeCell ref="GA44:GA50"/>
    <mergeCell ref="GE44:GE50"/>
    <mergeCell ref="GI44:GI50"/>
    <mergeCell ref="EU36:EU43"/>
    <mergeCell ref="FA44:FA50"/>
    <mergeCell ref="EU24:EU35"/>
  </mergeCells>
  <pageMargins left="0.23622047244094491" right="0.23622047244094491" top="0.15748031496062992" bottom="0.15748031496062992" header="0.31496062992125984" footer="0.31496062992125984"/>
  <pageSetup paperSize="9" scale="33" orientation="portrait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43" zoomScaleNormal="100" workbookViewId="0">
      <selection activeCell="B50" sqref="B50"/>
    </sheetView>
  </sheetViews>
  <sheetFormatPr defaultRowHeight="15.75"/>
  <cols>
    <col min="1" max="1" width="21.7109375" bestFit="1" customWidth="1"/>
    <col min="2" max="2" width="40.140625" customWidth="1"/>
    <col min="3" max="3" width="123.42578125" customWidth="1"/>
    <col min="4" max="4" width="27.7109375" customWidth="1"/>
    <col min="6" max="6" width="25.85546875" style="43" customWidth="1"/>
  </cols>
  <sheetData>
    <row r="1" spans="1:3">
      <c r="A1" s="143" t="s">
        <v>128</v>
      </c>
      <c r="B1" s="144" t="s">
        <v>129</v>
      </c>
      <c r="C1" s="143" t="s">
        <v>143</v>
      </c>
    </row>
    <row r="2" spans="1:3">
      <c r="A2" s="143" t="s">
        <v>128</v>
      </c>
      <c r="B2" s="144" t="s">
        <v>149</v>
      </c>
      <c r="C2" s="89" t="s">
        <v>150</v>
      </c>
    </row>
    <row r="3" spans="1:3">
      <c r="A3" s="143" t="s">
        <v>128</v>
      </c>
      <c r="B3" s="144" t="s">
        <v>242</v>
      </c>
      <c r="C3" s="145" t="s">
        <v>146</v>
      </c>
    </row>
    <row r="4" spans="1:3">
      <c r="A4" s="143" t="s">
        <v>128</v>
      </c>
      <c r="B4" s="144" t="s">
        <v>248</v>
      </c>
      <c r="C4" s="145" t="s">
        <v>247</v>
      </c>
    </row>
    <row r="5" spans="1:3">
      <c r="A5" s="143" t="s">
        <v>128</v>
      </c>
      <c r="B5" s="144" t="s">
        <v>243</v>
      </c>
      <c r="C5" s="145" t="s">
        <v>245</v>
      </c>
    </row>
    <row r="6" spans="1:3">
      <c r="A6" s="143" t="s">
        <v>128</v>
      </c>
      <c r="B6" s="144" t="s">
        <v>241</v>
      </c>
      <c r="C6" s="145" t="s">
        <v>145</v>
      </c>
    </row>
    <row r="7" spans="1:3">
      <c r="A7" s="143" t="s">
        <v>128</v>
      </c>
      <c r="B7" s="144" t="s">
        <v>244</v>
      </c>
      <c r="C7" s="145" t="s">
        <v>245</v>
      </c>
    </row>
    <row r="8" spans="1:3">
      <c r="A8" s="143" t="s">
        <v>128</v>
      </c>
      <c r="B8" s="144" t="s">
        <v>151</v>
      </c>
      <c r="C8" s="145" t="s">
        <v>145</v>
      </c>
    </row>
    <row r="9" spans="1:3">
      <c r="A9" s="143" t="s">
        <v>128</v>
      </c>
      <c r="B9" s="144" t="s">
        <v>130</v>
      </c>
      <c r="C9" s="145" t="s">
        <v>144</v>
      </c>
    </row>
    <row r="10" spans="1:3">
      <c r="A10" s="143" t="s">
        <v>128</v>
      </c>
      <c r="B10" s="144" t="s">
        <v>131</v>
      </c>
      <c r="C10" s="145" t="s">
        <v>144</v>
      </c>
    </row>
    <row r="11" spans="1:3">
      <c r="A11" s="143" t="s">
        <v>128</v>
      </c>
      <c r="B11" s="144" t="s">
        <v>132</v>
      </c>
      <c r="C11" s="145" t="s">
        <v>145</v>
      </c>
    </row>
    <row r="12" spans="1:3">
      <c r="A12" s="143" t="s">
        <v>128</v>
      </c>
      <c r="B12" s="144" t="s">
        <v>133</v>
      </c>
      <c r="C12" s="145" t="s">
        <v>146</v>
      </c>
    </row>
    <row r="13" spans="1:3">
      <c r="A13" s="143" t="s">
        <v>128</v>
      </c>
      <c r="B13" s="144" t="s">
        <v>250</v>
      </c>
      <c r="C13" s="145" t="s">
        <v>145</v>
      </c>
    </row>
    <row r="14" spans="1:3">
      <c r="A14" s="143" t="s">
        <v>128</v>
      </c>
      <c r="B14" s="144" t="s">
        <v>152</v>
      </c>
      <c r="C14" s="145" t="s">
        <v>144</v>
      </c>
    </row>
    <row r="15" spans="1:3">
      <c r="A15" s="143" t="s">
        <v>128</v>
      </c>
      <c r="B15" s="144" t="s">
        <v>246</v>
      </c>
      <c r="C15" s="145" t="s">
        <v>247</v>
      </c>
    </row>
    <row r="16" spans="1:3">
      <c r="A16" s="143" t="s">
        <v>128</v>
      </c>
      <c r="B16" s="144" t="s">
        <v>148</v>
      </c>
      <c r="C16" s="89" t="s">
        <v>150</v>
      </c>
    </row>
    <row r="17" spans="1:3">
      <c r="A17" s="143" t="s">
        <v>128</v>
      </c>
      <c r="B17" s="144" t="s">
        <v>134</v>
      </c>
      <c r="C17" s="145" t="s">
        <v>145</v>
      </c>
    </row>
    <row r="18" spans="1:3">
      <c r="A18" s="143" t="s">
        <v>128</v>
      </c>
      <c r="B18" s="144" t="s">
        <v>544</v>
      </c>
      <c r="C18" s="145" t="s">
        <v>147</v>
      </c>
    </row>
    <row r="19" spans="1:3">
      <c r="A19" s="143" t="s">
        <v>128</v>
      </c>
      <c r="B19" s="144" t="s">
        <v>257</v>
      </c>
      <c r="C19" s="145" t="s">
        <v>147</v>
      </c>
    </row>
    <row r="20" spans="1:3">
      <c r="A20" s="143" t="s">
        <v>128</v>
      </c>
      <c r="B20" s="144" t="s">
        <v>135</v>
      </c>
      <c r="C20" s="89" t="s">
        <v>147</v>
      </c>
    </row>
    <row r="21" spans="1:3">
      <c r="A21" s="143" t="s">
        <v>128</v>
      </c>
      <c r="B21" s="144" t="s">
        <v>136</v>
      </c>
      <c r="C21" s="145" t="s">
        <v>144</v>
      </c>
    </row>
    <row r="22" spans="1:3">
      <c r="A22" s="143" t="s">
        <v>128</v>
      </c>
      <c r="B22" s="144" t="s">
        <v>137</v>
      </c>
      <c r="C22" s="145" t="s">
        <v>145</v>
      </c>
    </row>
    <row r="23" spans="1:3">
      <c r="A23" s="143" t="s">
        <v>128</v>
      </c>
      <c r="B23" s="144" t="s">
        <v>138</v>
      </c>
      <c r="C23" s="145" t="s">
        <v>144</v>
      </c>
    </row>
    <row r="24" spans="1:3">
      <c r="A24" s="143" t="s">
        <v>128</v>
      </c>
      <c r="B24" s="144" t="s">
        <v>139</v>
      </c>
      <c r="C24" s="145" t="s">
        <v>145</v>
      </c>
    </row>
    <row r="25" spans="1:3">
      <c r="A25" s="143" t="s">
        <v>128</v>
      </c>
      <c r="B25" s="144" t="s">
        <v>239</v>
      </c>
      <c r="C25" s="145" t="s">
        <v>240</v>
      </c>
    </row>
    <row r="26" spans="1:3">
      <c r="A26" s="143" t="s">
        <v>128</v>
      </c>
      <c r="B26" s="144" t="s">
        <v>249</v>
      </c>
      <c r="C26" s="145" t="s">
        <v>247</v>
      </c>
    </row>
    <row r="27" spans="1:3">
      <c r="A27" s="143" t="s">
        <v>128</v>
      </c>
      <c r="B27" s="144" t="s">
        <v>140</v>
      </c>
      <c r="C27" s="145" t="s">
        <v>145</v>
      </c>
    </row>
    <row r="28" spans="1:3">
      <c r="A28" s="143" t="s">
        <v>128</v>
      </c>
      <c r="B28" s="144" t="s">
        <v>141</v>
      </c>
      <c r="C28" s="145" t="s">
        <v>144</v>
      </c>
    </row>
    <row r="29" spans="1:3">
      <c r="A29" s="143" t="s">
        <v>128</v>
      </c>
      <c r="B29" s="144" t="s">
        <v>142</v>
      </c>
      <c r="C29" s="145" t="s">
        <v>146</v>
      </c>
    </row>
    <row r="30" spans="1:3">
      <c r="A30" s="143" t="s">
        <v>128</v>
      </c>
      <c r="B30" s="145" t="s">
        <v>401</v>
      </c>
    </row>
    <row r="31" spans="1:3">
      <c r="A31" s="143" t="s">
        <v>128</v>
      </c>
      <c r="B31" s="144" t="s">
        <v>400</v>
      </c>
    </row>
    <row r="32" spans="1:3">
      <c r="A32" s="80" t="s">
        <v>69</v>
      </c>
      <c r="B32" s="153" t="s">
        <v>70</v>
      </c>
      <c r="C32" s="80" t="s">
        <v>117</v>
      </c>
    </row>
    <row r="33" spans="1:5">
      <c r="A33" s="80" t="s">
        <v>71</v>
      </c>
      <c r="B33" s="153" t="s">
        <v>72</v>
      </c>
      <c r="C33" s="154" t="s">
        <v>118</v>
      </c>
    </row>
    <row r="34" spans="1:5">
      <c r="A34" s="80" t="s">
        <v>69</v>
      </c>
      <c r="B34" s="153" t="s">
        <v>375</v>
      </c>
      <c r="C34" s="80" t="s">
        <v>125</v>
      </c>
    </row>
    <row r="35" spans="1:5">
      <c r="A35" s="80" t="s">
        <v>69</v>
      </c>
      <c r="B35" s="153" t="s">
        <v>361</v>
      </c>
      <c r="C35" s="80" t="s">
        <v>125</v>
      </c>
    </row>
    <row r="36" spans="1:5">
      <c r="A36" s="80" t="s">
        <v>69</v>
      </c>
      <c r="B36" s="153" t="s">
        <v>73</v>
      </c>
      <c r="C36" s="80" t="s">
        <v>117</v>
      </c>
    </row>
    <row r="37" spans="1:5">
      <c r="A37" s="80" t="s">
        <v>69</v>
      </c>
      <c r="B37" s="153" t="s">
        <v>74</v>
      </c>
      <c r="C37" s="80" t="s">
        <v>121</v>
      </c>
    </row>
    <row r="38" spans="1:5">
      <c r="A38" s="80" t="s">
        <v>69</v>
      </c>
      <c r="B38" s="153" t="s">
        <v>75</v>
      </c>
      <c r="C38" s="155" t="s">
        <v>94</v>
      </c>
    </row>
    <row r="39" spans="1:5">
      <c r="A39" s="80" t="s">
        <v>69</v>
      </c>
      <c r="B39" s="153" t="s">
        <v>76</v>
      </c>
      <c r="C39" s="80" t="s">
        <v>122</v>
      </c>
    </row>
    <row r="40" spans="1:5">
      <c r="A40" s="80" t="s">
        <v>71</v>
      </c>
      <c r="B40" s="153" t="s">
        <v>77</v>
      </c>
      <c r="C40" s="154" t="s">
        <v>118</v>
      </c>
    </row>
    <row r="41" spans="1:5">
      <c r="A41" s="80" t="s">
        <v>69</v>
      </c>
      <c r="B41" s="153" t="s">
        <v>78</v>
      </c>
      <c r="C41" s="154" t="s">
        <v>123</v>
      </c>
    </row>
    <row r="42" spans="1:5">
      <c r="A42" s="80" t="s">
        <v>69</v>
      </c>
      <c r="B42" s="153" t="s">
        <v>498</v>
      </c>
      <c r="C42" s="80"/>
    </row>
    <row r="43" spans="1:5">
      <c r="A43" s="80" t="s">
        <v>69</v>
      </c>
      <c r="B43" s="153" t="s">
        <v>79</v>
      </c>
      <c r="C43" s="80" t="s">
        <v>120</v>
      </c>
    </row>
    <row r="44" spans="1:5">
      <c r="A44" s="80" t="s">
        <v>69</v>
      </c>
      <c r="B44" s="153" t="s">
        <v>80</v>
      </c>
      <c r="C44" s="155" t="s">
        <v>94</v>
      </c>
    </row>
    <row r="45" spans="1:5" ht="18.75">
      <c r="A45" s="80" t="s">
        <v>69</v>
      </c>
      <c r="B45" s="153" t="s">
        <v>81</v>
      </c>
      <c r="C45" s="154" t="s">
        <v>123</v>
      </c>
      <c r="E45" s="90"/>
    </row>
    <row r="46" spans="1:5">
      <c r="A46" s="80" t="s">
        <v>69</v>
      </c>
      <c r="B46" s="153" t="s">
        <v>82</v>
      </c>
      <c r="C46" s="80" t="s">
        <v>117</v>
      </c>
    </row>
    <row r="47" spans="1:5">
      <c r="A47" s="80" t="s">
        <v>71</v>
      </c>
      <c r="B47" s="153" t="s">
        <v>83</v>
      </c>
      <c r="C47" s="154" t="s">
        <v>118</v>
      </c>
    </row>
    <row r="48" spans="1:5">
      <c r="A48" s="80" t="s">
        <v>69</v>
      </c>
      <c r="B48" s="153" t="s">
        <v>84</v>
      </c>
      <c r="C48" s="80" t="s">
        <v>121</v>
      </c>
    </row>
    <row r="49" spans="1:3">
      <c r="A49" s="80" t="s">
        <v>69</v>
      </c>
      <c r="B49" s="153" t="s">
        <v>85</v>
      </c>
      <c r="C49" s="80" t="s">
        <v>122</v>
      </c>
    </row>
    <row r="50" spans="1:3">
      <c r="A50" s="80" t="s">
        <v>69</v>
      </c>
      <c r="B50" s="153" t="s">
        <v>389</v>
      </c>
      <c r="C50" s="80" t="s">
        <v>124</v>
      </c>
    </row>
    <row r="51" spans="1:3">
      <c r="A51" s="80" t="s">
        <v>69</v>
      </c>
      <c r="B51" s="153" t="s">
        <v>357</v>
      </c>
      <c r="C51" s="80" t="s">
        <v>120</v>
      </c>
    </row>
    <row r="52" spans="1:3">
      <c r="A52" s="80" t="s">
        <v>69</v>
      </c>
      <c r="B52" s="153" t="s">
        <v>383</v>
      </c>
      <c r="C52" s="80" t="s">
        <v>125</v>
      </c>
    </row>
    <row r="53" spans="1:3">
      <c r="A53" s="80" t="s">
        <v>69</v>
      </c>
      <c r="B53" s="153" t="s">
        <v>380</v>
      </c>
      <c r="C53" s="80" t="s">
        <v>125</v>
      </c>
    </row>
    <row r="54" spans="1:3">
      <c r="A54" s="80" t="s">
        <v>69</v>
      </c>
      <c r="B54" s="153" t="s">
        <v>666</v>
      </c>
      <c r="C54" s="80" t="s">
        <v>124</v>
      </c>
    </row>
    <row r="55" spans="1:3">
      <c r="A55" s="80" t="s">
        <v>69</v>
      </c>
      <c r="B55" s="153" t="s">
        <v>86</v>
      </c>
      <c r="C55" s="155" t="s">
        <v>94</v>
      </c>
    </row>
    <row r="56" spans="1:3">
      <c r="A56" s="80" t="s">
        <v>69</v>
      </c>
      <c r="B56" s="153" t="s">
        <v>608</v>
      </c>
      <c r="C56" s="80" t="s">
        <v>117</v>
      </c>
    </row>
    <row r="57" spans="1:3">
      <c r="A57" s="80" t="s">
        <v>69</v>
      </c>
      <c r="B57" s="153" t="s">
        <v>87</v>
      </c>
      <c r="C57" s="80" t="s">
        <v>125</v>
      </c>
    </row>
    <row r="58" spans="1:3">
      <c r="A58" s="80" t="s">
        <v>69</v>
      </c>
      <c r="B58" s="153" t="s">
        <v>88</v>
      </c>
      <c r="C58" s="80" t="s">
        <v>411</v>
      </c>
    </row>
    <row r="59" spans="1:3">
      <c r="A59" s="80" t="s">
        <v>69</v>
      </c>
      <c r="B59" s="153" t="s">
        <v>393</v>
      </c>
      <c r="C59" s="80" t="s">
        <v>117</v>
      </c>
    </row>
    <row r="60" spans="1:3">
      <c r="A60" s="80" t="s">
        <v>69</v>
      </c>
      <c r="B60" s="155" t="s">
        <v>402</v>
      </c>
      <c r="C60" s="80"/>
    </row>
    <row r="61" spans="1:3">
      <c r="A61" s="80" t="s">
        <v>69</v>
      </c>
      <c r="B61" s="153" t="s">
        <v>89</v>
      </c>
      <c r="C61" s="80" t="s">
        <v>117</v>
      </c>
    </row>
    <row r="62" spans="1:3">
      <c r="A62" s="80" t="s">
        <v>69</v>
      </c>
      <c r="B62" s="153" t="s">
        <v>379</v>
      </c>
      <c r="C62" s="80" t="s">
        <v>125</v>
      </c>
    </row>
    <row r="63" spans="1:3">
      <c r="A63" s="80" t="s">
        <v>69</v>
      </c>
      <c r="B63" s="153" t="s">
        <v>404</v>
      </c>
      <c r="C63" s="154" t="s">
        <v>118</v>
      </c>
    </row>
    <row r="64" spans="1:3">
      <c r="A64" s="80" t="s">
        <v>69</v>
      </c>
      <c r="B64" s="153" t="s">
        <v>499</v>
      </c>
      <c r="C64" s="80" t="s">
        <v>500</v>
      </c>
    </row>
    <row r="65" spans="1:3">
      <c r="A65" s="80" t="s">
        <v>69</v>
      </c>
      <c r="B65" s="153" t="s">
        <v>407</v>
      </c>
      <c r="C65" s="80" t="s">
        <v>159</v>
      </c>
    </row>
    <row r="66" spans="1:3">
      <c r="A66" s="80" t="s">
        <v>69</v>
      </c>
      <c r="B66" s="153" t="s">
        <v>359</v>
      </c>
      <c r="C66" s="154" t="s">
        <v>119</v>
      </c>
    </row>
    <row r="67" spans="1:3">
      <c r="A67" s="80" t="s">
        <v>69</v>
      </c>
      <c r="B67" s="153" t="s">
        <v>90</v>
      </c>
      <c r="C67" s="80" t="s">
        <v>117</v>
      </c>
    </row>
    <row r="68" spans="1:3">
      <c r="A68" s="80" t="s">
        <v>69</v>
      </c>
      <c r="B68" s="153" t="s">
        <v>91</v>
      </c>
      <c r="C68" s="80" t="s">
        <v>122</v>
      </c>
    </row>
    <row r="69" spans="1:3">
      <c r="A69" s="80" t="s">
        <v>71</v>
      </c>
      <c r="B69" s="153" t="s">
        <v>92</v>
      </c>
      <c r="C69" s="154" t="s">
        <v>118</v>
      </c>
    </row>
    <row r="70" spans="1:3">
      <c r="A70" s="80" t="s">
        <v>69</v>
      </c>
      <c r="B70" s="153" t="s">
        <v>415</v>
      </c>
      <c r="C70" s="154"/>
    </row>
    <row r="71" spans="1:3">
      <c r="A71" s="80" t="s">
        <v>69</v>
      </c>
      <c r="B71" s="153" t="s">
        <v>93</v>
      </c>
      <c r="C71" s="80" t="s">
        <v>121</v>
      </c>
    </row>
    <row r="72" spans="1:3">
      <c r="A72" s="80" t="s">
        <v>69</v>
      </c>
      <c r="B72" s="153" t="s">
        <v>370</v>
      </c>
      <c r="C72" s="80" t="s">
        <v>121</v>
      </c>
    </row>
    <row r="73" spans="1:3">
      <c r="A73" s="80" t="s">
        <v>69</v>
      </c>
      <c r="B73" s="153" t="s">
        <v>158</v>
      </c>
      <c r="C73" s="80" t="s">
        <v>94</v>
      </c>
    </row>
    <row r="74" spans="1:3">
      <c r="A74" s="80" t="s">
        <v>69</v>
      </c>
      <c r="B74" s="153" t="s">
        <v>403</v>
      </c>
      <c r="C74" s="80"/>
    </row>
    <row r="75" spans="1:3">
      <c r="A75" s="146" t="s">
        <v>104</v>
      </c>
      <c r="B75" s="147" t="s">
        <v>105</v>
      </c>
      <c r="C75" s="148" t="s">
        <v>126</v>
      </c>
    </row>
    <row r="76" spans="1:3">
      <c r="A76" s="146" t="s">
        <v>104</v>
      </c>
      <c r="B76" s="147" t="s">
        <v>106</v>
      </c>
      <c r="C76" s="146" t="s">
        <v>127</v>
      </c>
    </row>
    <row r="77" spans="1:3">
      <c r="A77" s="146" t="s">
        <v>104</v>
      </c>
      <c r="B77" s="147" t="s">
        <v>107</v>
      </c>
      <c r="C77" s="146" t="s">
        <v>127</v>
      </c>
    </row>
    <row r="78" spans="1:3">
      <c r="A78" s="146" t="s">
        <v>104</v>
      </c>
      <c r="B78" s="147" t="s">
        <v>284</v>
      </c>
      <c r="C78" s="146" t="s">
        <v>127</v>
      </c>
    </row>
    <row r="79" spans="1:3">
      <c r="A79" s="146" t="s">
        <v>104</v>
      </c>
      <c r="B79" s="147" t="s">
        <v>440</v>
      </c>
      <c r="C79" s="146" t="s">
        <v>127</v>
      </c>
    </row>
    <row r="80" spans="1:3">
      <c r="A80" s="146" t="s">
        <v>104</v>
      </c>
      <c r="B80" s="147" t="s">
        <v>285</v>
      </c>
      <c r="C80" s="148" t="s">
        <v>126</v>
      </c>
    </row>
    <row r="81" spans="1:3">
      <c r="A81" s="146" t="s">
        <v>104</v>
      </c>
      <c r="B81" s="147" t="s">
        <v>286</v>
      </c>
      <c r="C81" s="148" t="s">
        <v>126</v>
      </c>
    </row>
    <row r="82" spans="1:3">
      <c r="A82" s="146" t="s">
        <v>104</v>
      </c>
      <c r="B82" s="147" t="s">
        <v>108</v>
      </c>
      <c r="C82" s="148" t="s">
        <v>126</v>
      </c>
    </row>
    <row r="83" spans="1:3">
      <c r="A83" s="146" t="s">
        <v>104</v>
      </c>
      <c r="B83" s="147" t="s">
        <v>109</v>
      </c>
      <c r="C83" s="148" t="s">
        <v>126</v>
      </c>
    </row>
    <row r="84" spans="1:3">
      <c r="A84" s="146" t="s">
        <v>104</v>
      </c>
      <c r="B84" s="147" t="s">
        <v>283</v>
      </c>
      <c r="C84" s="146" t="s">
        <v>127</v>
      </c>
    </row>
    <row r="85" spans="1:3" ht="16.5" customHeight="1">
      <c r="A85" s="146" t="s">
        <v>104</v>
      </c>
      <c r="B85" s="147" t="s">
        <v>430</v>
      </c>
      <c r="C85" s="82" t="s">
        <v>574</v>
      </c>
    </row>
    <row r="86" spans="1:3">
      <c r="A86" s="146" t="s">
        <v>104</v>
      </c>
      <c r="B86" s="147" t="s">
        <v>110</v>
      </c>
      <c r="C86" s="146" t="s">
        <v>127</v>
      </c>
    </row>
    <row r="87" spans="1:3">
      <c r="A87" s="146" t="s">
        <v>104</v>
      </c>
      <c r="B87" s="147" t="s">
        <v>164</v>
      </c>
      <c r="C87" s="146" t="s">
        <v>127</v>
      </c>
    </row>
    <row r="88" spans="1:3">
      <c r="A88" s="146" t="s">
        <v>104</v>
      </c>
      <c r="B88" s="147" t="s">
        <v>396</v>
      </c>
      <c r="C88" s="146"/>
    </row>
    <row r="89" spans="1:3">
      <c r="A89" s="146" t="s">
        <v>104</v>
      </c>
      <c r="B89" s="147" t="s">
        <v>431</v>
      </c>
      <c r="C89" s="82"/>
    </row>
    <row r="90" spans="1:3">
      <c r="A90" s="146" t="s">
        <v>104</v>
      </c>
      <c r="B90" s="147" t="s">
        <v>111</v>
      </c>
      <c r="C90" s="148" t="s">
        <v>126</v>
      </c>
    </row>
    <row r="91" spans="1:3">
      <c r="A91" s="92" t="s">
        <v>95</v>
      </c>
      <c r="B91" s="33" t="s">
        <v>410</v>
      </c>
      <c r="C91" s="33" t="s">
        <v>100</v>
      </c>
    </row>
    <row r="92" spans="1:3">
      <c r="A92" s="92" t="s">
        <v>95</v>
      </c>
      <c r="B92" s="33" t="s">
        <v>405</v>
      </c>
      <c r="C92" s="33" t="s">
        <v>101</v>
      </c>
    </row>
    <row r="93" spans="1:3">
      <c r="A93" s="92" t="s">
        <v>95</v>
      </c>
      <c r="B93" s="33" t="s">
        <v>96</v>
      </c>
      <c r="C93" s="33" t="s">
        <v>100</v>
      </c>
    </row>
    <row r="94" spans="1:3">
      <c r="A94" s="92" t="s">
        <v>95</v>
      </c>
      <c r="B94" s="33" t="s">
        <v>162</v>
      </c>
      <c r="C94" s="33" t="s">
        <v>100</v>
      </c>
    </row>
    <row r="95" spans="1:3">
      <c r="A95" s="92" t="s">
        <v>95</v>
      </c>
      <c r="B95" s="33" t="s">
        <v>452</v>
      </c>
      <c r="C95" s="33" t="s">
        <v>100</v>
      </c>
    </row>
    <row r="96" spans="1:3">
      <c r="A96" s="92" t="s">
        <v>95</v>
      </c>
      <c r="B96" s="33" t="s">
        <v>98</v>
      </c>
      <c r="C96" s="33" t="s">
        <v>161</v>
      </c>
    </row>
    <row r="97" spans="1:3">
      <c r="A97" s="92" t="s">
        <v>95</v>
      </c>
      <c r="B97" s="33" t="s">
        <v>97</v>
      </c>
      <c r="C97" s="33" t="s">
        <v>100</v>
      </c>
    </row>
    <row r="98" spans="1:3">
      <c r="A98" s="92" t="s">
        <v>95</v>
      </c>
      <c r="B98" s="33" t="s">
        <v>453</v>
      </c>
      <c r="C98" s="33" t="s">
        <v>100</v>
      </c>
    </row>
    <row r="99" spans="1:3">
      <c r="A99" s="92" t="s">
        <v>95</v>
      </c>
      <c r="B99" s="33" t="s">
        <v>692</v>
      </c>
      <c r="C99" s="33" t="s">
        <v>100</v>
      </c>
    </row>
    <row r="100" spans="1:3">
      <c r="A100" s="92" t="s">
        <v>95</v>
      </c>
      <c r="B100" s="33" t="s">
        <v>451</v>
      </c>
      <c r="C100" s="33" t="s">
        <v>100</v>
      </c>
    </row>
    <row r="101" spans="1:3">
      <c r="A101" s="92" t="s">
        <v>95</v>
      </c>
      <c r="B101" s="33" t="s">
        <v>454</v>
      </c>
      <c r="C101" s="33" t="s">
        <v>67</v>
      </c>
    </row>
    <row r="102" spans="1:3">
      <c r="A102" s="93" t="s">
        <v>99</v>
      </c>
      <c r="B102" s="152" t="s">
        <v>163</v>
      </c>
      <c r="C102" s="152" t="s">
        <v>103</v>
      </c>
    </row>
    <row r="103" spans="1:3">
      <c r="A103" s="93" t="s">
        <v>99</v>
      </c>
      <c r="B103" s="152" t="s">
        <v>341</v>
      </c>
      <c r="C103" s="152" t="s">
        <v>345</v>
      </c>
    </row>
    <row r="104" spans="1:3">
      <c r="A104" s="93" t="s">
        <v>99</v>
      </c>
      <c r="B104" s="152" t="s">
        <v>670</v>
      </c>
      <c r="C104" s="33"/>
    </row>
    <row r="105" spans="1:3">
      <c r="A105" s="93" t="s">
        <v>99</v>
      </c>
      <c r="B105" s="152" t="s">
        <v>157</v>
      </c>
      <c r="C105" s="152" t="s">
        <v>102</v>
      </c>
    </row>
    <row r="106" spans="1:3">
      <c r="A106" s="93" t="s">
        <v>99</v>
      </c>
      <c r="B106" s="152" t="s">
        <v>342</v>
      </c>
      <c r="C106" s="152" t="s">
        <v>346</v>
      </c>
    </row>
    <row r="107" spans="1:3">
      <c r="A107" s="93" t="s">
        <v>99</v>
      </c>
      <c r="B107" s="152" t="s">
        <v>339</v>
      </c>
      <c r="C107" s="152" t="s">
        <v>338</v>
      </c>
    </row>
    <row r="108" spans="1:3">
      <c r="A108" s="93" t="s">
        <v>99</v>
      </c>
      <c r="B108" s="152" t="s">
        <v>343</v>
      </c>
      <c r="C108" s="152" t="s">
        <v>347</v>
      </c>
    </row>
    <row r="109" spans="1:3">
      <c r="A109" s="93" t="s">
        <v>99</v>
      </c>
      <c r="B109" s="152" t="s">
        <v>340</v>
      </c>
      <c r="C109" s="152" t="s">
        <v>344</v>
      </c>
    </row>
    <row r="110" spans="1:3">
      <c r="A110" s="93" t="s">
        <v>99</v>
      </c>
      <c r="B110" s="152" t="s">
        <v>155</v>
      </c>
      <c r="C110" s="152" t="s">
        <v>102</v>
      </c>
    </row>
    <row r="111" spans="1:3">
      <c r="A111" s="93" t="s">
        <v>99</v>
      </c>
      <c r="B111" s="152" t="s">
        <v>350</v>
      </c>
      <c r="C111" s="152" t="s">
        <v>689</v>
      </c>
    </row>
    <row r="112" spans="1:3">
      <c r="A112" s="93" t="s">
        <v>99</v>
      </c>
      <c r="B112" s="152" t="s">
        <v>348</v>
      </c>
      <c r="C112" s="152" t="s">
        <v>103</v>
      </c>
    </row>
    <row r="113" spans="1:3">
      <c r="A113" s="93" t="s">
        <v>99</v>
      </c>
      <c r="B113" s="152" t="s">
        <v>153</v>
      </c>
      <c r="C113" s="152" t="s">
        <v>103</v>
      </c>
    </row>
    <row r="114" spans="1:3">
      <c r="A114" s="93" t="s">
        <v>99</v>
      </c>
      <c r="B114" s="152" t="s">
        <v>349</v>
      </c>
      <c r="C114" s="152" t="s">
        <v>103</v>
      </c>
    </row>
    <row r="115" spans="1:3">
      <c r="A115" s="93" t="s">
        <v>99</v>
      </c>
      <c r="B115" s="152" t="s">
        <v>154</v>
      </c>
      <c r="C115" s="152" t="s">
        <v>103</v>
      </c>
    </row>
    <row r="116" spans="1:3">
      <c r="A116" s="93" t="s">
        <v>99</v>
      </c>
      <c r="B116" s="152" t="s">
        <v>669</v>
      </c>
      <c r="C116" s="152" t="s">
        <v>668</v>
      </c>
    </row>
    <row r="117" spans="1:3">
      <c r="A117" s="93" t="s">
        <v>99</v>
      </c>
      <c r="B117" s="152" t="s">
        <v>667</v>
      </c>
      <c r="C117" s="152" t="s">
        <v>668</v>
      </c>
    </row>
    <row r="118" spans="1:3">
      <c r="A118" s="93" t="s">
        <v>99</v>
      </c>
      <c r="B118" s="152" t="s">
        <v>156</v>
      </c>
      <c r="C118" s="152" t="s">
        <v>102</v>
      </c>
    </row>
    <row r="119" spans="1:3">
      <c r="A119" s="83" t="s">
        <v>68</v>
      </c>
      <c r="B119" s="149" t="s">
        <v>55</v>
      </c>
      <c r="C119" s="83" t="s">
        <v>114</v>
      </c>
    </row>
    <row r="120" spans="1:3">
      <c r="A120" s="83" t="s">
        <v>68</v>
      </c>
      <c r="B120" s="149" t="s">
        <v>56</v>
      </c>
      <c r="C120" s="83" t="s">
        <v>114</v>
      </c>
    </row>
    <row r="121" spans="1:3">
      <c r="A121" s="83" t="s">
        <v>68</v>
      </c>
      <c r="B121" s="149" t="s">
        <v>57</v>
      </c>
      <c r="C121" s="83" t="s">
        <v>114</v>
      </c>
    </row>
    <row r="122" spans="1:3">
      <c r="A122" s="83" t="s">
        <v>68</v>
      </c>
      <c r="B122" s="149" t="s">
        <v>58</v>
      </c>
      <c r="C122" s="151" t="s">
        <v>115</v>
      </c>
    </row>
    <row r="123" spans="1:3">
      <c r="A123" s="83" t="s">
        <v>68</v>
      </c>
      <c r="B123" s="149" t="s">
        <v>424</v>
      </c>
      <c r="C123" s="91" t="s">
        <v>159</v>
      </c>
    </row>
    <row r="124" spans="1:3">
      <c r="A124" s="83" t="s">
        <v>68</v>
      </c>
      <c r="B124" s="149" t="s">
        <v>425</v>
      </c>
      <c r="C124" s="91" t="s">
        <v>159</v>
      </c>
    </row>
    <row r="125" spans="1:3">
      <c r="A125" s="83" t="s">
        <v>68</v>
      </c>
      <c r="B125" s="149" t="s">
        <v>59</v>
      </c>
      <c r="C125" s="83" t="s">
        <v>114</v>
      </c>
    </row>
    <row r="126" spans="1:3">
      <c r="A126" s="83" t="s">
        <v>68</v>
      </c>
      <c r="B126" s="149" t="s">
        <v>60</v>
      </c>
      <c r="C126" s="83" t="s">
        <v>114</v>
      </c>
    </row>
    <row r="127" spans="1:3">
      <c r="A127" s="83" t="s">
        <v>68</v>
      </c>
      <c r="B127" s="149" t="s">
        <v>61</v>
      </c>
      <c r="C127" s="149" t="s">
        <v>160</v>
      </c>
    </row>
    <row r="128" spans="1:3">
      <c r="A128" s="83" t="s">
        <v>68</v>
      </c>
      <c r="B128" s="149" t="s">
        <v>62</v>
      </c>
      <c r="C128" s="83" t="s">
        <v>113</v>
      </c>
    </row>
    <row r="129" spans="1:3">
      <c r="A129" s="83" t="s">
        <v>68</v>
      </c>
      <c r="B129" s="149" t="s">
        <v>304</v>
      </c>
      <c r="C129" s="81"/>
    </row>
    <row r="130" spans="1:3">
      <c r="A130" s="83" t="s">
        <v>68</v>
      </c>
      <c r="B130" s="149" t="s">
        <v>307</v>
      </c>
      <c r="C130" s="81"/>
    </row>
    <row r="131" spans="1:3">
      <c r="A131" s="83" t="s">
        <v>68</v>
      </c>
      <c r="B131" s="149" t="s">
        <v>63</v>
      </c>
      <c r="C131" s="151" t="s">
        <v>115</v>
      </c>
    </row>
    <row r="132" spans="1:3">
      <c r="A132" s="83" t="s">
        <v>68</v>
      </c>
      <c r="B132" s="149" t="s">
        <v>64</v>
      </c>
      <c r="C132" s="150" t="s">
        <v>116</v>
      </c>
    </row>
    <row r="133" spans="1:3">
      <c r="A133" s="83" t="s">
        <v>68</v>
      </c>
      <c r="B133" s="149" t="s">
        <v>305</v>
      </c>
      <c r="C133" s="82"/>
    </row>
    <row r="134" spans="1:3">
      <c r="A134" s="83" t="s">
        <v>68</v>
      </c>
      <c r="B134" s="149" t="s">
        <v>308</v>
      </c>
      <c r="C134" s="82"/>
    </row>
    <row r="135" spans="1:3">
      <c r="A135" s="83" t="s">
        <v>68</v>
      </c>
      <c r="B135" s="149" t="s">
        <v>306</v>
      </c>
      <c r="C135" s="82"/>
    </row>
    <row r="136" spans="1:3">
      <c r="A136" s="83" t="s">
        <v>68</v>
      </c>
      <c r="B136" s="149" t="s">
        <v>65</v>
      </c>
      <c r="C136" s="83" t="s">
        <v>113</v>
      </c>
    </row>
    <row r="137" spans="1:3">
      <c r="A137" s="83" t="s">
        <v>68</v>
      </c>
      <c r="B137" s="149" t="s">
        <v>66</v>
      </c>
      <c r="C137" s="149" t="s">
        <v>67</v>
      </c>
    </row>
    <row r="138" spans="1:3">
      <c r="A138" s="83" t="s">
        <v>68</v>
      </c>
      <c r="B138" s="149" t="s">
        <v>413</v>
      </c>
      <c r="C138" s="149" t="s">
        <v>114</v>
      </c>
    </row>
    <row r="139" spans="1:3">
      <c r="A139" s="143" t="s">
        <v>47</v>
      </c>
      <c r="B139" s="144" t="s">
        <v>52</v>
      </c>
      <c r="C139" s="144" t="s">
        <v>54</v>
      </c>
    </row>
    <row r="140" spans="1:3">
      <c r="A140" s="143" t="s">
        <v>47</v>
      </c>
      <c r="B140" s="144" t="s">
        <v>50</v>
      </c>
      <c r="C140" s="144" t="s">
        <v>112</v>
      </c>
    </row>
    <row r="141" spans="1:3">
      <c r="A141" s="143" t="s">
        <v>47</v>
      </c>
      <c r="B141" s="144" t="s">
        <v>51</v>
      </c>
      <c r="C141" s="144" t="s">
        <v>54</v>
      </c>
    </row>
    <row r="142" spans="1:3">
      <c r="A142" s="143" t="s">
        <v>47</v>
      </c>
      <c r="B142" s="144" t="s">
        <v>48</v>
      </c>
      <c r="C142" s="144" t="s">
        <v>54</v>
      </c>
    </row>
    <row r="143" spans="1:3">
      <c r="A143" s="143" t="s">
        <v>47</v>
      </c>
      <c r="B143" s="144" t="s">
        <v>49</v>
      </c>
      <c r="C143" s="144" t="s">
        <v>112</v>
      </c>
    </row>
    <row r="144" spans="1:3">
      <c r="A144" s="143" t="s">
        <v>47</v>
      </c>
      <c r="B144" s="144" t="s">
        <v>53</v>
      </c>
      <c r="C144" s="144" t="s">
        <v>54</v>
      </c>
    </row>
    <row r="145" spans="1:3">
      <c r="A145" s="143" t="s">
        <v>47</v>
      </c>
      <c r="B145" s="144" t="s">
        <v>442</v>
      </c>
      <c r="C145" s="144" t="s">
        <v>54</v>
      </c>
    </row>
    <row r="146" spans="1:3">
      <c r="A146" s="143" t="s">
        <v>47</v>
      </c>
      <c r="B146" s="144" t="s">
        <v>280</v>
      </c>
      <c r="C146" s="144" t="s">
        <v>281</v>
      </c>
    </row>
    <row r="147" spans="1:3">
      <c r="B147" s="156" t="s">
        <v>406</v>
      </c>
    </row>
  </sheetData>
  <sortState ref="A91:F102">
    <sortCondition ref="B91:B102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 VI rok plan zima</vt:lpstr>
      <vt:lpstr>obsada</vt:lpstr>
      <vt:lpstr>' VI rok plan zima'!Obszar_wydruku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mpilinska</dc:creator>
  <cp:lastModifiedBy>mpilinska</cp:lastModifiedBy>
  <cp:lastPrinted>2024-07-31T10:38:21Z</cp:lastPrinted>
  <dcterms:created xsi:type="dcterms:W3CDTF">2023-02-01T06:53:13Z</dcterms:created>
  <dcterms:modified xsi:type="dcterms:W3CDTF">2025-01-17T09:08:37Z</dcterms:modified>
</cp:coreProperties>
</file>