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xr:revisionPtr revIDLastSave="0" documentId="13_ncr:1_{B4D48E36-E8AC-43E2-826A-4F5BA8BC96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5" i="1" l="1"/>
  <c r="N45" i="1"/>
  <c r="H45" i="1"/>
  <c r="J45" i="1"/>
  <c r="J41" i="1"/>
  <c r="K31" i="1"/>
  <c r="J31" i="1"/>
  <c r="K30" i="1"/>
  <c r="J30" i="1"/>
  <c r="J48" i="1" l="1"/>
  <c r="CB82" i="1"/>
  <c r="L26" i="1"/>
  <c r="R85" i="1"/>
  <c r="R16" i="1"/>
  <c r="R74" i="1"/>
  <c r="R75" i="1"/>
  <c r="R76" i="1"/>
  <c r="R77" i="1"/>
  <c r="R78" i="1"/>
  <c r="R79" i="1"/>
  <c r="R80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15" i="1"/>
  <c r="CQ82" i="1"/>
  <c r="CM82" i="1"/>
  <c r="J14" i="1"/>
  <c r="F14" i="1" s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43" i="1"/>
  <c r="N72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3" i="1"/>
  <c r="N74" i="1"/>
  <c r="N75" i="1"/>
  <c r="N76" i="1"/>
  <c r="N77" i="1"/>
  <c r="N78" i="1"/>
  <c r="N79" i="1"/>
  <c r="N80" i="1"/>
  <c r="N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16" i="1"/>
  <c r="L74" i="1"/>
  <c r="L75" i="1"/>
  <c r="L76" i="1"/>
  <c r="L77" i="1"/>
  <c r="L78" i="1"/>
  <c r="L79" i="1"/>
  <c r="L80" i="1"/>
  <c r="L73" i="1"/>
  <c r="K17" i="1"/>
  <c r="K18" i="1"/>
  <c r="K19" i="1"/>
  <c r="K20" i="1"/>
  <c r="K21" i="1"/>
  <c r="K22" i="1"/>
  <c r="K23" i="1"/>
  <c r="K24" i="1"/>
  <c r="K25" i="1"/>
  <c r="K27" i="1"/>
  <c r="K28" i="1"/>
  <c r="K29" i="1"/>
  <c r="K32" i="1"/>
  <c r="K33" i="1"/>
  <c r="K34" i="1"/>
  <c r="K35" i="1"/>
  <c r="K36" i="1"/>
  <c r="K37" i="1"/>
  <c r="K38" i="1"/>
  <c r="K39" i="1"/>
  <c r="K40" i="1"/>
  <c r="K41" i="1"/>
  <c r="K42" i="1"/>
  <c r="K16" i="1"/>
  <c r="K45" i="1"/>
  <c r="K52" i="1"/>
  <c r="J17" i="1"/>
  <c r="J16" i="1"/>
  <c r="J15" i="1"/>
  <c r="J20" i="1"/>
  <c r="J50" i="1"/>
  <c r="J42" i="1"/>
  <c r="BD82" i="1"/>
  <c r="J39" i="1"/>
  <c r="J24" i="1"/>
  <c r="J23" i="1"/>
  <c r="Z82" i="1"/>
  <c r="P82" i="1"/>
  <c r="Y82" i="1"/>
  <c r="J19" i="1"/>
  <c r="F39" i="1" l="1"/>
  <c r="F30" i="1"/>
  <c r="F19" i="1"/>
  <c r="F50" i="1"/>
  <c r="F24" i="1"/>
  <c r="F23" i="1"/>
  <c r="Z97" i="1" l="1"/>
  <c r="J70" i="1" l="1"/>
  <c r="F71" i="1"/>
  <c r="CF82" i="1" l="1"/>
  <c r="BZ82" i="1"/>
  <c r="BS82" i="1"/>
  <c r="BM82" i="1"/>
  <c r="BF82" i="1"/>
  <c r="AZ82" i="1"/>
  <c r="AR82" i="1"/>
  <c r="AK82" i="1"/>
  <c r="T82" i="1"/>
  <c r="U82" i="1"/>
  <c r="V82" i="1"/>
  <c r="W82" i="1"/>
  <c r="X82" i="1"/>
  <c r="AA82" i="1"/>
  <c r="AB82" i="1"/>
  <c r="AC82" i="1"/>
  <c r="AD82" i="1"/>
  <c r="AE82" i="1"/>
  <c r="AF82" i="1"/>
  <c r="F90" i="1"/>
  <c r="F91" i="1"/>
  <c r="F92" i="1"/>
  <c r="F93" i="1"/>
  <c r="F94" i="1"/>
  <c r="F95" i="1"/>
  <c r="F96" i="1"/>
  <c r="F89" i="1"/>
  <c r="AI99" i="1" l="1"/>
  <c r="F97" i="1"/>
  <c r="G82" i="1"/>
  <c r="H82" i="1"/>
  <c r="M82" i="1"/>
  <c r="O82" i="1"/>
  <c r="Q82" i="1"/>
  <c r="S82" i="1"/>
  <c r="Z99" i="1" s="1"/>
  <c r="AG82" i="1"/>
  <c r="AH82" i="1"/>
  <c r="AI82" i="1"/>
  <c r="AJ82" i="1"/>
  <c r="AL82" i="1"/>
  <c r="AM82" i="1"/>
  <c r="AN82" i="1"/>
  <c r="AO82" i="1"/>
  <c r="AP82" i="1"/>
  <c r="AQ82" i="1"/>
  <c r="AS82" i="1"/>
  <c r="AT82" i="1"/>
  <c r="AU82" i="1"/>
  <c r="AV82" i="1"/>
  <c r="AW82" i="1"/>
  <c r="AX82" i="1"/>
  <c r="AY82" i="1"/>
  <c r="BA82" i="1"/>
  <c r="BB82" i="1"/>
  <c r="BC82" i="1"/>
  <c r="BE82" i="1"/>
  <c r="BG82" i="1"/>
  <c r="BH82" i="1"/>
  <c r="BI82" i="1"/>
  <c r="BJ82" i="1"/>
  <c r="BK82" i="1"/>
  <c r="BL82" i="1"/>
  <c r="BN82" i="1"/>
  <c r="BO82" i="1"/>
  <c r="BP82" i="1"/>
  <c r="BQ82" i="1"/>
  <c r="BR82" i="1"/>
  <c r="BT82" i="1"/>
  <c r="BU82" i="1"/>
  <c r="BV82" i="1"/>
  <c r="BW82" i="1"/>
  <c r="BX82" i="1"/>
  <c r="BY82" i="1"/>
  <c r="CA82" i="1"/>
  <c r="CC82" i="1"/>
  <c r="CD82" i="1"/>
  <c r="CE82" i="1"/>
  <c r="CG82" i="1"/>
  <c r="CH82" i="1"/>
  <c r="CI82" i="1"/>
  <c r="CJ82" i="1"/>
  <c r="CK82" i="1"/>
  <c r="CL82" i="1"/>
  <c r="CN82" i="1"/>
  <c r="CO82" i="1"/>
  <c r="CP82" i="1"/>
  <c r="CR82" i="1"/>
  <c r="CS82" i="1"/>
  <c r="CT82" i="1"/>
  <c r="CU82" i="1"/>
  <c r="CK99" i="1" l="1"/>
  <c r="CC99" i="1"/>
  <c r="BX99" i="1"/>
  <c r="BK99" i="1"/>
  <c r="AQ99" i="1"/>
  <c r="AX99" i="1"/>
  <c r="BC99" i="1"/>
  <c r="AP99" i="1"/>
  <c r="BP99" i="1"/>
  <c r="G97" i="1"/>
  <c r="H97" i="1"/>
  <c r="I97" i="1"/>
  <c r="J97" i="1"/>
  <c r="K97" i="1"/>
  <c r="M97" i="1"/>
  <c r="N97" i="1"/>
  <c r="O97" i="1"/>
  <c r="P97" i="1"/>
  <c r="Q97" i="1"/>
  <c r="S97" i="1"/>
  <c r="S99" i="1" s="1"/>
  <c r="U97" i="1"/>
  <c r="V97" i="1"/>
  <c r="W97" i="1"/>
  <c r="X97" i="1"/>
  <c r="Y97" i="1"/>
  <c r="Y99" i="1" s="1"/>
  <c r="AA97" i="1"/>
  <c r="AC97" i="1"/>
  <c r="AD97" i="1"/>
  <c r="AE97" i="1"/>
  <c r="AF97" i="1"/>
  <c r="AG97" i="1"/>
  <c r="AG99" i="1" s="1"/>
  <c r="AH97" i="1"/>
  <c r="AI97" i="1"/>
  <c r="AJ97" i="1"/>
  <c r="AJ99" i="1" s="1"/>
  <c r="AL97" i="1"/>
  <c r="AM97" i="1"/>
  <c r="AO97" i="1"/>
  <c r="AO99" i="1" s="1"/>
  <c r="AP97" i="1"/>
  <c r="AQ97" i="1"/>
  <c r="AS97" i="1"/>
  <c r="AT97" i="1"/>
  <c r="AV97" i="1"/>
  <c r="AW97" i="1"/>
  <c r="AX97" i="1"/>
  <c r="AY97" i="1"/>
  <c r="BA97" i="1"/>
  <c r="BB97" i="1"/>
  <c r="BC97" i="1"/>
  <c r="BD97" i="1"/>
  <c r="BD99" i="1" s="1"/>
  <c r="BE97" i="1"/>
  <c r="BG97" i="1"/>
  <c r="BH97" i="1"/>
  <c r="BH99" i="1" s="1"/>
  <c r="BI97" i="1"/>
  <c r="BJ97" i="1"/>
  <c r="BK97" i="1"/>
  <c r="BL97" i="1"/>
  <c r="BL99" i="1" s="1"/>
  <c r="BN97" i="1"/>
  <c r="BO97" i="1"/>
  <c r="BP97" i="1"/>
  <c r="BQ97" i="1"/>
  <c r="BR97" i="1"/>
  <c r="BT97" i="1"/>
  <c r="BU97" i="1"/>
  <c r="BV97" i="1"/>
  <c r="BV99" i="1" s="1"/>
  <c r="BW97" i="1"/>
  <c r="BX97" i="1"/>
  <c r="BY97" i="1"/>
  <c r="BY99" i="1" s="1"/>
  <c r="CA97" i="1"/>
  <c r="CA99" i="1" s="1"/>
  <c r="CB97" i="1"/>
  <c r="CC97" i="1"/>
  <c r="CD97" i="1"/>
  <c r="CE97" i="1"/>
  <c r="CG97" i="1"/>
  <c r="CG99" i="1" s="1"/>
  <c r="CH97" i="1"/>
  <c r="CI97" i="1"/>
  <c r="CI99" i="1" s="1"/>
  <c r="CJ97" i="1"/>
  <c r="CK97" i="1"/>
  <c r="CL97" i="1"/>
  <c r="CL99" i="1" s="1"/>
  <c r="CM97" i="1"/>
  <c r="CM99" i="1" s="1"/>
  <c r="CN97" i="1"/>
  <c r="CN99" i="1" s="1"/>
  <c r="CO97" i="1"/>
  <c r="CP97" i="1"/>
  <c r="CQ97" i="1"/>
  <c r="CR97" i="1"/>
  <c r="CS97" i="1"/>
  <c r="CT97" i="1"/>
  <c r="R96" i="1"/>
  <c r="R95" i="1"/>
  <c r="R94" i="1"/>
  <c r="R93" i="1"/>
  <c r="R92" i="1"/>
  <c r="R91" i="1"/>
  <c r="R90" i="1"/>
  <c r="R89" i="1"/>
  <c r="J80" i="1"/>
  <c r="J79" i="1"/>
  <c r="J78" i="1"/>
  <c r="J77" i="1"/>
  <c r="J76" i="1"/>
  <c r="J75" i="1"/>
  <c r="J74" i="1"/>
  <c r="J73" i="1"/>
  <c r="J72" i="1"/>
  <c r="F72" i="1" s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49" i="1"/>
  <c r="J47" i="1"/>
  <c r="J46" i="1"/>
  <c r="J44" i="1"/>
  <c r="J43" i="1"/>
  <c r="L41" i="1"/>
  <c r="L40" i="1"/>
  <c r="J40" i="1"/>
  <c r="J38" i="1"/>
  <c r="J37" i="1"/>
  <c r="J36" i="1"/>
  <c r="J35" i="1"/>
  <c r="J34" i="1"/>
  <c r="J33" i="1"/>
  <c r="J32" i="1"/>
  <c r="F31" i="1"/>
  <c r="J29" i="1"/>
  <c r="J28" i="1"/>
  <c r="J27" i="1"/>
  <c r="J26" i="1"/>
  <c r="J25" i="1"/>
  <c r="J22" i="1"/>
  <c r="J21" i="1"/>
  <c r="F20" i="1"/>
  <c r="J18" i="1"/>
  <c r="F15" i="1"/>
  <c r="R14" i="1"/>
  <c r="F42" i="1" l="1"/>
  <c r="R82" i="1"/>
  <c r="F57" i="1"/>
  <c r="F70" i="1"/>
  <c r="F66" i="1"/>
  <c r="F46" i="1"/>
  <c r="F53" i="1"/>
  <c r="F18" i="1"/>
  <c r="F47" i="1"/>
  <c r="F69" i="1"/>
  <c r="F77" i="1"/>
  <c r="F68" i="1"/>
  <c r="F67" i="1"/>
  <c r="L82" i="1"/>
  <c r="F27" i="1"/>
  <c r="F28" i="1"/>
  <c r="F29" i="1"/>
  <c r="F56" i="1"/>
  <c r="F61" i="1"/>
  <c r="F62" i="1"/>
  <c r="F63" i="1"/>
  <c r="F64" i="1"/>
  <c r="F65" i="1"/>
  <c r="F76" i="1"/>
  <c r="F16" i="1"/>
  <c r="N82" i="1"/>
  <c r="N99" i="1" s="1"/>
  <c r="F17" i="1"/>
  <c r="F22" i="1"/>
  <c r="F25" i="1"/>
  <c r="F26" i="1"/>
  <c r="F33" i="1"/>
  <c r="F34" i="1"/>
  <c r="F35" i="1"/>
  <c r="F36" i="1"/>
  <c r="F37" i="1"/>
  <c r="F38" i="1"/>
  <c r="F40" i="1"/>
  <c r="F41" i="1"/>
  <c r="F49" i="1"/>
  <c r="F55" i="1"/>
  <c r="F59" i="1"/>
  <c r="F60" i="1"/>
  <c r="F79" i="1"/>
  <c r="K82" i="1"/>
  <c r="K99" i="1" s="1"/>
  <c r="F21" i="1"/>
  <c r="F32" i="1"/>
  <c r="F43" i="1"/>
  <c r="F44" i="1"/>
  <c r="F45" i="1"/>
  <c r="F48" i="1"/>
  <c r="F51" i="1"/>
  <c r="F52" i="1"/>
  <c r="F54" i="1"/>
  <c r="F58" i="1"/>
  <c r="F78" i="1"/>
  <c r="J82" i="1"/>
  <c r="J99" i="1" s="1"/>
  <c r="AT99" i="1"/>
  <c r="CD99" i="1"/>
  <c r="BB99" i="1"/>
  <c r="CQ99" i="1"/>
  <c r="BI99" i="1"/>
  <c r="AL99" i="1"/>
  <c r="AY99" i="1"/>
  <c r="M99" i="1"/>
  <c r="AM99" i="1"/>
  <c r="L97" i="1"/>
  <c r="R97" i="1"/>
  <c r="CR99" i="1"/>
  <c r="CE99" i="1"/>
  <c r="BQ99" i="1"/>
  <c r="AV99" i="1"/>
  <c r="BT99" i="1"/>
  <c r="BA99" i="1"/>
  <c r="CB99" i="1"/>
  <c r="BR99" i="1"/>
  <c r="V99" i="1"/>
  <c r="AD99" i="1"/>
  <c r="BG99" i="1"/>
  <c r="AC99" i="1"/>
  <c r="CP99" i="1"/>
  <c r="CH99" i="1"/>
  <c r="BO99" i="1"/>
  <c r="BE99" i="1"/>
  <c r="AA99" i="1"/>
  <c r="AS99" i="1"/>
  <c r="BU99" i="1"/>
  <c r="BN99" i="1"/>
  <c r="U99" i="1"/>
  <c r="F82" i="1" l="1"/>
  <c r="F99" i="1" s="1"/>
  <c r="L99" i="1"/>
  <c r="R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Użytkownik systemu Windows</author>
  </authors>
  <commentList>
    <comment ref="CU8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wg programu 202 ECTS</t>
        </r>
      </text>
    </comment>
  </commentList>
</comments>
</file>

<file path=xl/sharedStrings.xml><?xml version="1.0" encoding="utf-8"?>
<sst xmlns="http://schemas.openxmlformats.org/spreadsheetml/2006/main" count="488" uniqueCount="206">
  <si>
    <t>Harmonogram studiów</t>
  </si>
  <si>
    <t>1 semestr</t>
  </si>
  <si>
    <t>2 semestr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</si>
  <si>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</si>
  <si>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</si>
  <si>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</si>
  <si>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</si>
  <si>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</si>
  <si>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</si>
  <si>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</si>
  <si>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</si>
  <si>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11 semest</t>
  </si>
  <si>
    <t>12 semestr</t>
  </si>
  <si>
    <t>ECTS</t>
  </si>
  <si>
    <t>JA</t>
  </si>
  <si>
    <t>D</t>
  </si>
  <si>
    <t>E</t>
  </si>
  <si>
    <t>A</t>
  </si>
  <si>
    <t>HEC</t>
  </si>
  <si>
    <t>CF</t>
  </si>
  <si>
    <t>B</t>
  </si>
  <si>
    <t>ZO</t>
  </si>
  <si>
    <t>Bch</t>
  </si>
  <si>
    <t>Bf</t>
  </si>
  <si>
    <t>PL</t>
  </si>
  <si>
    <t>IB</t>
  </si>
  <si>
    <t>PPM</t>
  </si>
  <si>
    <t>F</t>
  </si>
  <si>
    <t>HM</t>
  </si>
  <si>
    <t>SM</t>
  </si>
  <si>
    <t>Fj</t>
  </si>
  <si>
    <t>Pf</t>
  </si>
  <si>
    <t>C</t>
  </si>
  <si>
    <t>Bm</t>
  </si>
  <si>
    <t>Mb</t>
  </si>
  <si>
    <t>Im</t>
  </si>
  <si>
    <t>Gen</t>
  </si>
  <si>
    <t>HE</t>
  </si>
  <si>
    <t>G</t>
  </si>
  <si>
    <t>ZP</t>
  </si>
  <si>
    <t>KK</t>
  </si>
  <si>
    <t>MBN</t>
  </si>
  <si>
    <t>Pm</t>
  </si>
  <si>
    <t>Tx</t>
  </si>
  <si>
    <t>Fm</t>
  </si>
  <si>
    <t>GenK</t>
  </si>
  <si>
    <t>DO</t>
  </si>
  <si>
    <t>DL</t>
  </si>
  <si>
    <t>DW</t>
  </si>
  <si>
    <t>ChZ</t>
  </si>
  <si>
    <t>MR</t>
  </si>
  <si>
    <t>Ot</t>
  </si>
  <si>
    <t>NRz</t>
  </si>
  <si>
    <t>PChW</t>
  </si>
  <si>
    <t>PO</t>
  </si>
  <si>
    <t>PrP</t>
  </si>
  <si>
    <t>ChW</t>
  </si>
  <si>
    <t>Pd</t>
  </si>
  <si>
    <t>Ch</t>
  </si>
  <si>
    <t>GP</t>
  </si>
  <si>
    <t>N</t>
  </si>
  <si>
    <t>MRdz</t>
  </si>
  <si>
    <t>OT</t>
  </si>
  <si>
    <t>PrM</t>
  </si>
  <si>
    <t>Ok</t>
  </si>
  <si>
    <t>MOD</t>
  </si>
  <si>
    <t>Ps</t>
  </si>
  <si>
    <t>Nch</t>
  </si>
  <si>
    <t>Onk</t>
  </si>
  <si>
    <t>ImK</t>
  </si>
  <si>
    <t>PMS</t>
  </si>
  <si>
    <t>Ur</t>
  </si>
  <si>
    <t>Ge</t>
  </si>
  <si>
    <t>Rh</t>
  </si>
  <si>
    <t>AIT</t>
  </si>
  <si>
    <t>Tr</t>
  </si>
  <si>
    <t>FmK</t>
  </si>
  <si>
    <t>EL</t>
  </si>
  <si>
    <t>S</t>
  </si>
  <si>
    <t>P-Och</t>
  </si>
  <si>
    <t>P</t>
  </si>
  <si>
    <t>P-LR</t>
  </si>
  <si>
    <t>P-PD</t>
  </si>
  <si>
    <t>P-ChW</t>
  </si>
  <si>
    <t>P-Pd</t>
  </si>
  <si>
    <t>P-Ch</t>
  </si>
  <si>
    <t>P-GP</t>
  </si>
  <si>
    <t>P-IT</t>
  </si>
  <si>
    <t>w</t>
  </si>
  <si>
    <t>ChM</t>
  </si>
  <si>
    <t>Sp</t>
  </si>
  <si>
    <t>Z</t>
  </si>
  <si>
    <t>Form of study</t>
  </si>
  <si>
    <t>Together</t>
  </si>
  <si>
    <t>I year</t>
  </si>
  <si>
    <t>II year</t>
  </si>
  <si>
    <t>III year</t>
  </si>
  <si>
    <t>IV year</t>
  </si>
  <si>
    <t>V year</t>
  </si>
  <si>
    <t>VI year</t>
  </si>
  <si>
    <t>Form of classes</t>
  </si>
  <si>
    <t>Number of hours</t>
  </si>
  <si>
    <t>Lecture</t>
  </si>
  <si>
    <t>Subject  Exercise</t>
  </si>
  <si>
    <t>Clinical Exercise</t>
  </si>
  <si>
    <t>Laboratory</t>
  </si>
  <si>
    <t>Foreign language course</t>
  </si>
  <si>
    <t>Physical education</t>
  </si>
  <si>
    <t>Practices</t>
  </si>
  <si>
    <t>Physical Education</t>
  </si>
  <si>
    <t>Anatomy</t>
  </si>
  <si>
    <t>Histology and Embriology</t>
  </si>
  <si>
    <t xml:space="preserve"> Cytophysiology</t>
  </si>
  <si>
    <t>Online education</t>
  </si>
  <si>
    <t>Biophysics</t>
  </si>
  <si>
    <t>Medical Ethics</t>
  </si>
  <si>
    <t>Elements of professionalism</t>
  </si>
  <si>
    <t>Information technology and biostatistics</t>
  </si>
  <si>
    <t>History of Medicine</t>
  </si>
  <si>
    <t>Sociology of medicine</t>
  </si>
  <si>
    <t>Physiology</t>
  </si>
  <si>
    <t>Pathophysiology</t>
  </si>
  <si>
    <t>Molecular biology</t>
  </si>
  <si>
    <t>Microbiology with parasitology</t>
  </si>
  <si>
    <t>Basic immunology</t>
  </si>
  <si>
    <t>General genetics</t>
  </si>
  <si>
    <t>Hygiene and epidemiology</t>
  </si>
  <si>
    <t>Public health</t>
  </si>
  <si>
    <t>Clinical communication</t>
  </si>
  <si>
    <t>Research methodology</t>
  </si>
  <si>
    <t>Pathology</t>
  </si>
  <si>
    <t>Toxicology</t>
  </si>
  <si>
    <t>Pharmacology</t>
  </si>
  <si>
    <t>Clinical genetics</t>
  </si>
  <si>
    <t>Diagnostic imaging</t>
  </si>
  <si>
    <t>Laboratory diagnosis</t>
  </si>
  <si>
    <t>Dermatology and venereology</t>
  </si>
  <si>
    <t>Infectious diseases</t>
  </si>
  <si>
    <t>Emergency medicine</t>
  </si>
  <si>
    <t>Otolaryngology</t>
  </si>
  <si>
    <t>Propedeutics of oncology</t>
  </si>
  <si>
    <t>Propedeutics of Pediatrics</t>
  </si>
  <si>
    <t>Internal diseases</t>
  </si>
  <si>
    <t>Pediatrics</t>
  </si>
  <si>
    <t>Surgery</t>
  </si>
  <si>
    <t>Gynecology and obstetrics</t>
  </si>
  <si>
    <t>Neurology</t>
  </si>
  <si>
    <t>Family medicine</t>
  </si>
  <si>
    <t>Orthopedics and traumatology of the musculoskeletal system</t>
  </si>
  <si>
    <t>Ophthalmology</t>
  </si>
  <si>
    <t>Psychiatry</t>
  </si>
  <si>
    <t>Neurosurgery</t>
  </si>
  <si>
    <t>Oncology</t>
  </si>
  <si>
    <t>Clinical Immunology</t>
  </si>
  <si>
    <t>Law and Forensic Medicine</t>
  </si>
  <si>
    <t>Urology</t>
  </si>
  <si>
    <t>Rehabilitation</t>
  </si>
  <si>
    <t>Anesthesiology and intensive therapy</t>
  </si>
  <si>
    <t>Transplantology</t>
  </si>
  <si>
    <t>Clinical pharmacology</t>
  </si>
  <si>
    <t>Biochemistry</t>
  </si>
  <si>
    <t>General and medical chemistry</t>
  </si>
  <si>
    <t>Medical psychology with elements of interpersonal communication</t>
  </si>
  <si>
    <t>Patient care - 4 weeks</t>
  </si>
  <si>
    <t>Family medicine - 3 weeks</t>
  </si>
  <si>
    <t>Emergency help - 1 week</t>
  </si>
  <si>
    <t>Internal diseases - 4 weeks</t>
  </si>
  <si>
    <t>Pediatrics - 2 weeks</t>
  </si>
  <si>
    <t>Surgery - 2 weeks</t>
  </si>
  <si>
    <t>Gynecology and obstetrics - 2 weeks</t>
  </si>
  <si>
    <t>Intensive therapy - 2 weeks</t>
  </si>
  <si>
    <t>Occupational health and safety training - 4 hours</t>
  </si>
  <si>
    <t>Library training - e-learning course</t>
  </si>
  <si>
    <t>Total number of ECTS points obtained: 360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For classes in the field of humanities or social sciences, not less than 5 ECTS points - in the case of fields of study assigned to disciplines within fields other than humanities or social sciences, respectively - 7 points.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As part of classes developing practical skills ....... ECTS points (for the practical profile)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As part of classes related to scientific research, 226 ECTS points (for the general academic profile)</t>
  </si>
  <si>
    <t>Field of study: Medicine</t>
  </si>
  <si>
    <t xml:space="preserve">Level of education:  6 year English Division MD program in medicine </t>
  </si>
  <si>
    <t>Education profile: general academic</t>
  </si>
  <si>
    <t>Form of studies: full-time/part-time</t>
  </si>
  <si>
    <t>Implementation from the academic year 2024/2025</t>
  </si>
  <si>
    <t>No.</t>
  </si>
  <si>
    <t>Subject</t>
  </si>
  <si>
    <t>Subject code</t>
  </si>
  <si>
    <t>Module</t>
  </si>
  <si>
    <t>Form of assessment</t>
  </si>
  <si>
    <t>Online lecture</t>
  </si>
  <si>
    <t>Exercise subject/Exercise clinical</t>
  </si>
  <si>
    <t>Subject seminars</t>
  </si>
  <si>
    <t>foreign language course</t>
  </si>
  <si>
    <t>education classes physics</t>
  </si>
  <si>
    <t>form of assessment</t>
  </si>
  <si>
    <t>Subject Seminars</t>
  </si>
  <si>
    <t>apprenticeships</t>
  </si>
  <si>
    <t>ECTS points related to: scientific activities</t>
  </si>
  <si>
    <t>Compliance with the study program is confirmed:</t>
  </si>
  <si>
    <t>Specialization chosen by the student</t>
  </si>
  <si>
    <t>Together:</t>
  </si>
  <si>
    <t>Electives</t>
  </si>
  <si>
    <t>Practice</t>
  </si>
  <si>
    <t>Total:</t>
  </si>
  <si>
    <t>Major subjects to choose from</t>
  </si>
  <si>
    <t>English</t>
  </si>
  <si>
    <t>Evidence - Based Medicine</t>
  </si>
  <si>
    <t>Geriatrics and palliative medicine</t>
  </si>
  <si>
    <t>Propaedeutics of internal medicine</t>
  </si>
  <si>
    <t>First aid with elements of nursing</t>
  </si>
  <si>
    <t>Propedeutics of masticatory system diseases with elements of dental prophylaxis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</si>
</sst>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0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3" fillId="0" borderId="8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wrapText="1"/>
    </xf>
    <xf numFmtId="0" fontId="3" fillId="7" borderId="3" xfId="0" applyFont="1" applyFill="1" applyBorder="1" applyAlignment="1">
      <alignment wrapText="1"/>
    </xf>
    <xf numFmtId="0" fontId="3" fillId="6" borderId="7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2" fillId="3" borderId="2" xfId="0" applyFont="1" applyFill="1" applyBorder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3" fillId="0" borderId="8" xfId="0" applyFont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7" borderId="1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1" xfId="0" applyFont="1" applyBorder="1" applyAlignment="1">
      <alignment wrapText="1"/>
    </xf>
    <xf numFmtId="0" fontId="3" fillId="6" borderId="21" xfId="0" applyFont="1" applyFill="1" applyBorder="1" applyAlignment="1">
      <alignment horizontal="center" wrapText="1"/>
    </xf>
    <xf numFmtId="0" fontId="3" fillId="7" borderId="2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wrapText="1"/>
    </xf>
    <xf numFmtId="0" fontId="3" fillId="3" borderId="14" xfId="0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/>
    <xf numFmtId="0" fontId="3" fillId="3" borderId="2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3" borderId="21" xfId="0" applyFont="1" applyFill="1" applyBorder="1" applyAlignment="1">
      <alignment horizontal="center" wrapText="1"/>
    </xf>
    <xf numFmtId="1" fontId="7" fillId="3" borderId="8" xfId="0" applyNumberFormat="1" applyFont="1" applyFill="1" applyBorder="1" applyAlignment="1">
      <alignment horizontal="center" vertical="top" shrinkToFit="1"/>
    </xf>
    <xf numFmtId="1" fontId="7" fillId="3" borderId="7" xfId="0" applyNumberFormat="1" applyFont="1" applyFill="1" applyBorder="1" applyAlignment="1">
      <alignment horizontal="center" vertical="top" shrinkToFit="1"/>
    </xf>
    <xf numFmtId="1" fontId="7" fillId="3" borderId="1" xfId="0" applyNumberFormat="1" applyFont="1" applyFill="1" applyBorder="1" applyAlignment="1">
      <alignment horizontal="center" vertical="top" shrinkToFit="1"/>
    </xf>
    <xf numFmtId="1" fontId="8" fillId="3" borderId="1" xfId="0" applyNumberFormat="1" applyFont="1" applyFill="1" applyBorder="1" applyAlignment="1">
      <alignment horizontal="center" vertical="top" shrinkToFit="1"/>
    </xf>
    <xf numFmtId="1" fontId="8" fillId="3" borderId="9" xfId="0" applyNumberFormat="1" applyFont="1" applyFill="1" applyBorder="1" applyAlignment="1">
      <alignment horizontal="center" vertical="top" shrinkToFit="1"/>
    </xf>
    <xf numFmtId="0" fontId="7" fillId="3" borderId="7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9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8" borderId="9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11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10" fillId="8" borderId="9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108</xdr:row>
      <xdr:rowOff>0</xdr:rowOff>
    </xdr:from>
    <xdr:to>
      <xdr:col>19</xdr:col>
      <xdr:colOff>107156</xdr:colOff>
      <xdr:row>109</xdr:row>
      <xdr:rowOff>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19E7A78-71AA-4FB5-8B91-6561154314B6}"/>
            </a:ext>
          </a:extLst>
        </xdr:cNvPr>
        <xdr:cNvSpPr txBox="1"/>
      </xdr:nvSpPr>
      <xdr:spPr>
        <a:xfrm>
          <a:off x="1214438" y="22764750"/>
          <a:ext cx="7072312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Determined at the meeting of the Teaching Council on ..................................... 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112"/>
  <sheetViews>
    <sheetView tabSelected="1" topLeftCell="A2" zoomScaleNormal="100" workbookViewId="0">
      <pane xSplit="5" ySplit="12" topLeftCell="F14" activePane="bottomRight" state="frozen"/>
      <selection activeCell="A2" sqref="A2"/>
      <selection pane="topRight" activeCell="F2" sqref="F2"/>
      <selection pane="bottomLeft" activeCell="A14" sqref="A14"/>
      <selection pane="bottomRight" activeCell="P104" sqref="P104:P105"/>
    </sheetView>
  </sheetViews>
  <sheetFormatPr defaultColWidth="8.7109375" defaultRowHeight="15" x14ac:dyDescent="0.25"/>
  <cols>
    <col min="1" max="1" width="8.7109375" style="81"/>
    <col min="3" max="3" width="30.7109375" customWidth="1"/>
    <col min="4" max="4" width="11" bestFit="1" customWidth="1"/>
    <col min="5" max="5" width="5.28515625" customWidth="1"/>
    <col min="6" max="6" width="4.7109375" bestFit="1" customWidth="1"/>
    <col min="7" max="7" width="4.140625" customWidth="1"/>
    <col min="8" max="8" width="5.42578125" bestFit="1" customWidth="1"/>
    <col min="9" max="9" width="3.42578125" bestFit="1" customWidth="1"/>
    <col min="10" max="10" width="4.7109375" style="81" bestFit="1" customWidth="1"/>
    <col min="11" max="11" width="3.7109375" bestFit="1" customWidth="1"/>
    <col min="12" max="12" width="4.7109375" bestFit="1" customWidth="1"/>
    <col min="13" max="13" width="3.42578125" bestFit="1" customWidth="1"/>
    <col min="14" max="14" width="6" bestFit="1" customWidth="1"/>
    <col min="15" max="15" width="6.28515625" customWidth="1"/>
    <col min="16" max="16" width="4.7109375" customWidth="1"/>
    <col min="17" max="17" width="3.42578125" bestFit="1" customWidth="1"/>
    <col min="18" max="18" width="3.7109375" style="81" bestFit="1" customWidth="1"/>
    <col min="19" max="19" width="3.7109375" bestFit="1" customWidth="1"/>
    <col min="20" max="20" width="3.42578125" bestFit="1" customWidth="1"/>
    <col min="21" max="21" width="7.42578125" customWidth="1"/>
    <col min="22" max="22" width="3.42578125" bestFit="1" customWidth="1"/>
    <col min="23" max="23" width="5" customWidth="1"/>
    <col min="24" max="24" width="4.140625" customWidth="1"/>
    <col min="25" max="25" width="3.42578125" bestFit="1" customWidth="1"/>
    <col min="26" max="26" width="3.42578125" customWidth="1"/>
    <col min="27" max="27" width="3.42578125" bestFit="1" customWidth="1"/>
    <col min="28" max="28" width="3.42578125" customWidth="1"/>
    <col min="29" max="29" width="6.7109375" customWidth="1"/>
    <col min="30" max="30" width="4.140625" customWidth="1"/>
    <col min="31" max="31" width="4.28515625" customWidth="1"/>
    <col min="32" max="32" width="5" customWidth="1"/>
    <col min="33" max="33" width="3.42578125" bestFit="1" customWidth="1"/>
    <col min="34" max="35" width="3.42578125" customWidth="1"/>
    <col min="36" max="36" width="3.7109375" bestFit="1" customWidth="1"/>
    <col min="37" max="37" width="3.42578125" bestFit="1" customWidth="1"/>
    <col min="38" max="38" width="7.28515625" customWidth="1"/>
    <col min="39" max="39" width="3.7109375" bestFit="1" customWidth="1"/>
    <col min="40" max="40" width="4.42578125" customWidth="1"/>
    <col min="41" max="41" width="3.42578125" bestFit="1" customWidth="1"/>
    <col min="42" max="42" width="3.42578125" customWidth="1"/>
    <col min="43" max="44" width="3.42578125" bestFit="1" customWidth="1"/>
    <col min="45" max="45" width="7.140625" customWidth="1"/>
    <col min="46" max="46" width="3.7109375" bestFit="1" customWidth="1"/>
    <col min="47" max="47" width="4.42578125" customWidth="1"/>
    <col min="48" max="48" width="3.42578125" bestFit="1" customWidth="1"/>
    <col min="49" max="49" width="3.7109375" bestFit="1" customWidth="1"/>
    <col min="50" max="50" width="3.42578125" customWidth="1"/>
    <col min="51" max="51" width="3.7109375" customWidth="1"/>
    <col min="52" max="52" width="3.42578125" bestFit="1" customWidth="1"/>
    <col min="53" max="53" width="7.140625" customWidth="1"/>
    <col min="54" max="56" width="3.42578125" bestFit="1" customWidth="1"/>
    <col min="57" max="57" width="3.7109375" bestFit="1" customWidth="1"/>
    <col min="58" max="58" width="3.7109375" customWidth="1"/>
    <col min="59" max="59" width="6.7109375" customWidth="1"/>
    <col min="60" max="61" width="3.42578125" bestFit="1" customWidth="1"/>
    <col min="62" max="63" width="3.42578125" customWidth="1"/>
    <col min="64" max="64" width="3.7109375" bestFit="1" customWidth="1"/>
    <col min="65" max="65" width="3.7109375" customWidth="1"/>
    <col min="66" max="66" width="7.28515625" customWidth="1"/>
    <col min="67" max="69" width="3.42578125" bestFit="1" customWidth="1"/>
    <col min="70" max="70" width="3.7109375" bestFit="1" customWidth="1"/>
    <col min="71" max="71" width="3.7109375" customWidth="1"/>
    <col min="72" max="72" width="7.28515625" customWidth="1"/>
    <col min="73" max="74" width="3.42578125" bestFit="1" customWidth="1"/>
    <col min="75" max="76" width="3.42578125" customWidth="1"/>
    <col min="77" max="77" width="3.7109375" bestFit="1" customWidth="1"/>
    <col min="78" max="78" width="3.7109375" customWidth="1"/>
    <col min="79" max="79" width="6.7109375" customWidth="1"/>
    <col min="80" max="80" width="3.7109375" bestFit="1" customWidth="1"/>
    <col min="81" max="82" width="3.42578125" bestFit="1" customWidth="1"/>
    <col min="83" max="83" width="3.7109375" bestFit="1" customWidth="1"/>
    <col min="84" max="84" width="3.7109375" customWidth="1"/>
    <col min="85" max="85" width="7.28515625" customWidth="1"/>
    <col min="86" max="87" width="3.42578125" bestFit="1" customWidth="1"/>
    <col min="88" max="89" width="3.42578125" customWidth="1"/>
    <col min="90" max="90" width="3.42578125" bestFit="1" customWidth="1"/>
    <col min="91" max="91" width="7" customWidth="1"/>
    <col min="92" max="92" width="3.7109375" bestFit="1" customWidth="1"/>
    <col min="93" max="94" width="3.42578125" bestFit="1" customWidth="1"/>
    <col min="95" max="95" width="7.28515625" customWidth="1"/>
    <col min="96" max="96" width="3.42578125" bestFit="1" customWidth="1"/>
    <col min="97" max="98" width="3.42578125" customWidth="1"/>
  </cols>
  <sheetData>
    <row r="1" spans="1:99" ht="18" hidden="1" customHeight="1" x14ac:dyDescent="0.25">
      <c r="A1" s="76" t="s">
        <v>0</v>
      </c>
      <c r="B1" s="1"/>
      <c r="C1" s="1"/>
      <c r="D1" s="1"/>
      <c r="E1" s="1"/>
      <c r="F1" s="1"/>
      <c r="G1" s="1"/>
      <c r="H1" s="1"/>
      <c r="I1" s="1"/>
      <c r="J1" s="76"/>
      <c r="K1" s="1"/>
      <c r="L1" s="1"/>
      <c r="M1" s="1"/>
      <c r="N1" s="1"/>
      <c r="O1" s="1"/>
      <c r="P1" s="1"/>
      <c r="Q1" s="1"/>
      <c r="R1" s="76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3"/>
    </row>
    <row r="2" spans="1:99" ht="18" x14ac:dyDescent="0.25">
      <c r="A2" s="77" t="s">
        <v>174</v>
      </c>
      <c r="B2" s="2"/>
      <c r="C2" s="2"/>
      <c r="D2" s="2"/>
      <c r="E2" s="2"/>
      <c r="F2" s="2"/>
      <c r="G2" s="2"/>
      <c r="H2" s="2"/>
      <c r="I2" s="2"/>
      <c r="J2" s="77"/>
      <c r="K2" s="2"/>
      <c r="L2" s="2"/>
      <c r="M2" s="2"/>
      <c r="N2" s="2"/>
      <c r="O2" s="2"/>
      <c r="P2" s="2"/>
      <c r="Q2" s="2"/>
      <c r="R2" s="77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3"/>
    </row>
    <row r="3" spans="1:99" ht="18" x14ac:dyDescent="0.25">
      <c r="A3" s="77" t="s">
        <v>175</v>
      </c>
      <c r="B3" s="2"/>
      <c r="C3" s="2"/>
      <c r="D3" s="2"/>
      <c r="E3" s="2"/>
      <c r="F3" s="2"/>
      <c r="G3" s="2"/>
      <c r="H3" s="2"/>
      <c r="I3" s="2"/>
      <c r="J3" s="77"/>
      <c r="K3" s="2"/>
      <c r="L3" s="2"/>
      <c r="M3" s="2"/>
      <c r="N3" s="2"/>
      <c r="O3" s="2"/>
      <c r="P3" s="2"/>
      <c r="Q3" s="2"/>
      <c r="R3" s="77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3"/>
    </row>
    <row r="4" spans="1:99" ht="18" x14ac:dyDescent="0.25">
      <c r="A4" s="77" t="s">
        <v>176</v>
      </c>
      <c r="B4" s="2"/>
      <c r="C4" s="2"/>
      <c r="D4" s="2"/>
      <c r="E4" s="2"/>
      <c r="F4" s="2"/>
      <c r="G4" s="2"/>
      <c r="H4" s="2"/>
      <c r="I4" s="2"/>
      <c r="J4" s="77"/>
      <c r="K4" s="2"/>
      <c r="L4" s="2"/>
      <c r="M4" s="2"/>
      <c r="N4" s="2"/>
      <c r="O4" s="2"/>
      <c r="P4" s="2"/>
      <c r="Q4" s="2"/>
      <c r="R4" s="77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3"/>
    </row>
    <row r="5" spans="1:99" ht="18" x14ac:dyDescent="0.25">
      <c r="A5" s="77" t="s">
        <v>177</v>
      </c>
      <c r="B5" s="2"/>
      <c r="C5" s="2"/>
      <c r="D5" s="2"/>
      <c r="E5" s="2"/>
      <c r="F5" s="2"/>
      <c r="G5" s="2"/>
      <c r="H5" s="2"/>
      <c r="I5" s="2"/>
      <c r="J5" s="77"/>
      <c r="K5" s="2"/>
      <c r="L5" s="2"/>
      <c r="M5" s="2"/>
      <c r="N5" s="2"/>
      <c r="O5" s="2"/>
      <c r="P5" s="2"/>
      <c r="Q5" s="2"/>
      <c r="R5" s="77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3"/>
    </row>
    <row r="6" spans="1:99" ht="18" x14ac:dyDescent="0.25">
      <c r="A6" s="76" t="s">
        <v>178</v>
      </c>
      <c r="B6" s="1"/>
      <c r="C6" s="1"/>
      <c r="D6" s="1"/>
      <c r="E6" s="1"/>
      <c r="F6" s="1"/>
      <c r="G6" s="1"/>
      <c r="H6" s="1"/>
      <c r="I6" s="1"/>
      <c r="J6" s="76"/>
      <c r="K6" s="1"/>
      <c r="L6" s="1"/>
      <c r="M6" s="1"/>
      <c r="N6" s="1"/>
      <c r="O6" s="1"/>
      <c r="P6" s="1"/>
      <c r="Q6" s="1"/>
      <c r="R6" s="76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3"/>
    </row>
    <row r="7" spans="1:99" ht="18.75" thickBot="1" x14ac:dyDescent="0.3">
      <c r="A7" s="78"/>
      <c r="B7" s="4"/>
      <c r="C7" s="4"/>
      <c r="D7" s="4"/>
      <c r="E7" s="4"/>
      <c r="F7" s="4"/>
      <c r="G7" s="4"/>
      <c r="H7" s="4"/>
      <c r="I7" s="4"/>
      <c r="J7" s="78"/>
      <c r="K7" s="4"/>
      <c r="L7" s="4"/>
      <c r="M7" s="4"/>
      <c r="N7" s="4"/>
      <c r="O7" s="4"/>
      <c r="P7" s="4"/>
      <c r="Q7" s="4"/>
      <c r="R7" s="7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64"/>
    </row>
    <row r="8" spans="1:99" ht="15" customHeight="1" x14ac:dyDescent="0.25">
      <c r="A8" s="172" t="s">
        <v>179</v>
      </c>
      <c r="B8" s="173" t="s">
        <v>181</v>
      </c>
      <c r="C8" s="174" t="s">
        <v>180</v>
      </c>
      <c r="D8" s="173" t="s">
        <v>182</v>
      </c>
      <c r="E8" s="175" t="s">
        <v>183</v>
      </c>
      <c r="F8" s="189" t="s">
        <v>92</v>
      </c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77" t="s">
        <v>94</v>
      </c>
      <c r="T8" s="178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77" t="s">
        <v>95</v>
      </c>
      <c r="AK8" s="178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80"/>
      <c r="AY8" s="177" t="s">
        <v>96</v>
      </c>
      <c r="AZ8" s="178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80"/>
      <c r="BL8" s="177" t="s">
        <v>97</v>
      </c>
      <c r="BM8" s="178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80"/>
      <c r="BY8" s="177" t="s">
        <v>98</v>
      </c>
      <c r="BZ8" s="178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80"/>
      <c r="CL8" s="178" t="s">
        <v>99</v>
      </c>
      <c r="CM8" s="179"/>
      <c r="CN8" s="179"/>
      <c r="CO8" s="179"/>
      <c r="CP8" s="179"/>
      <c r="CQ8" s="179"/>
      <c r="CR8" s="179"/>
      <c r="CS8" s="179"/>
      <c r="CT8" s="180"/>
      <c r="CU8" s="186" t="s">
        <v>192</v>
      </c>
    </row>
    <row r="9" spans="1:99" x14ac:dyDescent="0.25">
      <c r="A9" s="172"/>
      <c r="B9" s="173"/>
      <c r="C9" s="174"/>
      <c r="D9" s="173"/>
      <c r="E9" s="175"/>
      <c r="F9" s="191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81"/>
      <c r="T9" s="182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6"/>
      <c r="AJ9" s="181"/>
      <c r="AK9" s="182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6"/>
      <c r="AY9" s="181"/>
      <c r="AZ9" s="182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6"/>
      <c r="BL9" s="181"/>
      <c r="BM9" s="182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6"/>
      <c r="BY9" s="181"/>
      <c r="BZ9" s="182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6"/>
      <c r="CL9" s="182"/>
      <c r="CM9" s="174"/>
      <c r="CN9" s="174"/>
      <c r="CO9" s="174"/>
      <c r="CP9" s="174"/>
      <c r="CQ9" s="174"/>
      <c r="CR9" s="174"/>
      <c r="CS9" s="174"/>
      <c r="CT9" s="176"/>
      <c r="CU9" s="186"/>
    </row>
    <row r="10" spans="1:99" ht="15" customHeight="1" thickBot="1" x14ac:dyDescent="0.3">
      <c r="A10" s="172"/>
      <c r="B10" s="173"/>
      <c r="C10" s="174"/>
      <c r="D10" s="173"/>
      <c r="E10" s="175"/>
      <c r="F10" s="193"/>
      <c r="G10" s="192"/>
      <c r="H10" s="192"/>
      <c r="I10" s="192"/>
      <c r="J10" s="194"/>
      <c r="K10" s="194"/>
      <c r="L10" s="194"/>
      <c r="M10" s="194"/>
      <c r="N10" s="194"/>
      <c r="O10" s="194"/>
      <c r="P10" s="194"/>
      <c r="Q10" s="194"/>
      <c r="R10" s="194"/>
      <c r="S10" s="181" t="s">
        <v>1</v>
      </c>
      <c r="T10" s="182"/>
      <c r="U10" s="174"/>
      <c r="V10" s="174"/>
      <c r="W10" s="174"/>
      <c r="X10" s="174"/>
      <c r="Y10" s="174"/>
      <c r="Z10" s="174"/>
      <c r="AA10" s="174" t="s">
        <v>2</v>
      </c>
      <c r="AB10" s="174"/>
      <c r="AC10" s="174"/>
      <c r="AD10" s="174"/>
      <c r="AE10" s="174"/>
      <c r="AF10" s="174"/>
      <c r="AG10" s="174"/>
      <c r="AH10" s="174"/>
      <c r="AI10" s="176"/>
      <c r="AJ10" s="181" t="s">
        <v>3</v>
      </c>
      <c r="AK10" s="182"/>
      <c r="AL10" s="174"/>
      <c r="AM10" s="174"/>
      <c r="AN10" s="174"/>
      <c r="AO10" s="174"/>
      <c r="AP10" s="174"/>
      <c r="AQ10" s="174" t="s">
        <v>4</v>
      </c>
      <c r="AR10" s="174"/>
      <c r="AS10" s="174"/>
      <c r="AT10" s="174"/>
      <c r="AU10" s="174"/>
      <c r="AV10" s="174"/>
      <c r="AW10" s="174"/>
      <c r="AX10" s="176"/>
      <c r="AY10" s="181" t="s">
        <v>5</v>
      </c>
      <c r="AZ10" s="182"/>
      <c r="BA10" s="174"/>
      <c r="BB10" s="174"/>
      <c r="BC10" s="174"/>
      <c r="BD10" s="174"/>
      <c r="BE10" s="174" t="s">
        <v>6</v>
      </c>
      <c r="BF10" s="174"/>
      <c r="BG10" s="174"/>
      <c r="BH10" s="174"/>
      <c r="BI10" s="174"/>
      <c r="BJ10" s="174"/>
      <c r="BK10" s="176"/>
      <c r="BL10" s="181" t="s">
        <v>7</v>
      </c>
      <c r="BM10" s="182"/>
      <c r="BN10" s="174"/>
      <c r="BO10" s="174"/>
      <c r="BP10" s="174"/>
      <c r="BQ10" s="174"/>
      <c r="BR10" s="174" t="s">
        <v>8</v>
      </c>
      <c r="BS10" s="174"/>
      <c r="BT10" s="174"/>
      <c r="BU10" s="174"/>
      <c r="BV10" s="174"/>
      <c r="BW10" s="174"/>
      <c r="BX10" s="176"/>
      <c r="BY10" s="181" t="s">
        <v>9</v>
      </c>
      <c r="BZ10" s="182"/>
      <c r="CA10" s="174"/>
      <c r="CB10" s="174"/>
      <c r="CC10" s="174"/>
      <c r="CD10" s="174"/>
      <c r="CE10" s="174" t="s">
        <v>10</v>
      </c>
      <c r="CF10" s="174"/>
      <c r="CG10" s="174"/>
      <c r="CH10" s="174"/>
      <c r="CI10" s="174"/>
      <c r="CJ10" s="174"/>
      <c r="CK10" s="176"/>
      <c r="CL10" s="182" t="s">
        <v>11</v>
      </c>
      <c r="CM10" s="174"/>
      <c r="CN10" s="174"/>
      <c r="CO10" s="174"/>
      <c r="CP10" s="174"/>
      <c r="CQ10" s="174" t="s">
        <v>12</v>
      </c>
      <c r="CR10" s="174"/>
      <c r="CS10" s="174"/>
      <c r="CT10" s="176"/>
      <c r="CU10" s="186"/>
    </row>
    <row r="11" spans="1:99" ht="30.75" customHeight="1" x14ac:dyDescent="0.25">
      <c r="A11" s="172"/>
      <c r="B11" s="173"/>
      <c r="C11" s="174"/>
      <c r="D11" s="173"/>
      <c r="E11" s="175"/>
      <c r="F11" s="163"/>
      <c r="G11" s="195" t="s">
        <v>113</v>
      </c>
      <c r="H11" s="196"/>
      <c r="I11" s="197"/>
      <c r="J11" s="164"/>
      <c r="K11" s="165"/>
      <c r="L11" s="165"/>
      <c r="M11" s="165"/>
      <c r="N11" s="165"/>
      <c r="O11" s="165"/>
      <c r="P11" s="165"/>
      <c r="Q11" s="165"/>
      <c r="R11" s="166"/>
      <c r="S11" s="181"/>
      <c r="T11" s="182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6"/>
      <c r="AJ11" s="181"/>
      <c r="AK11" s="182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6"/>
      <c r="AY11" s="183"/>
      <c r="AZ11" s="184"/>
      <c r="BA11" s="185"/>
      <c r="BB11" s="185"/>
      <c r="BC11" s="185"/>
      <c r="BD11" s="185"/>
      <c r="BE11" s="174"/>
      <c r="BF11" s="174"/>
      <c r="BG11" s="174"/>
      <c r="BH11" s="174"/>
      <c r="BI11" s="174"/>
      <c r="BJ11" s="174"/>
      <c r="BK11" s="176"/>
      <c r="BL11" s="183"/>
      <c r="BM11" s="184"/>
      <c r="BN11" s="185"/>
      <c r="BO11" s="185"/>
      <c r="BP11" s="185"/>
      <c r="BQ11" s="185"/>
      <c r="BR11" s="174"/>
      <c r="BS11" s="174"/>
      <c r="BT11" s="174"/>
      <c r="BU11" s="174"/>
      <c r="BV11" s="174"/>
      <c r="BW11" s="174"/>
      <c r="BX11" s="176"/>
      <c r="BY11" s="183"/>
      <c r="BZ11" s="184"/>
      <c r="CA11" s="185"/>
      <c r="CB11" s="185"/>
      <c r="CC11" s="185"/>
      <c r="CD11" s="185"/>
      <c r="CE11" s="174"/>
      <c r="CF11" s="174"/>
      <c r="CG11" s="174"/>
      <c r="CH11" s="174"/>
      <c r="CI11" s="174"/>
      <c r="CJ11" s="174"/>
      <c r="CK11" s="176"/>
      <c r="CL11" s="182"/>
      <c r="CM11" s="174"/>
      <c r="CN11" s="174"/>
      <c r="CO11" s="174"/>
      <c r="CP11" s="174"/>
      <c r="CQ11" s="174"/>
      <c r="CR11" s="174"/>
      <c r="CS11" s="174"/>
      <c r="CT11" s="176"/>
      <c r="CU11" s="186"/>
    </row>
    <row r="12" spans="1:99" ht="67.5" customHeight="1" x14ac:dyDescent="0.25">
      <c r="A12" s="172"/>
      <c r="B12" s="173"/>
      <c r="C12" s="174"/>
      <c r="D12" s="173"/>
      <c r="E12" s="175"/>
      <c r="F12" s="167" t="s">
        <v>93</v>
      </c>
      <c r="G12" s="167" t="s">
        <v>100</v>
      </c>
      <c r="H12" s="167" t="s">
        <v>101</v>
      </c>
      <c r="I12" s="167" t="s">
        <v>13</v>
      </c>
      <c r="J12" s="167" t="s">
        <v>102</v>
      </c>
      <c r="K12" s="167" t="s">
        <v>103</v>
      </c>
      <c r="L12" s="167" t="s">
        <v>104</v>
      </c>
      <c r="M12" s="167" t="s">
        <v>105</v>
      </c>
      <c r="N12" s="167" t="s">
        <v>190</v>
      </c>
      <c r="O12" s="167" t="s">
        <v>106</v>
      </c>
      <c r="P12" s="167" t="s">
        <v>107</v>
      </c>
      <c r="Q12" s="167" t="s">
        <v>108</v>
      </c>
      <c r="R12" s="167" t="s">
        <v>13</v>
      </c>
      <c r="S12" s="5" t="s">
        <v>102</v>
      </c>
      <c r="T12" s="91" t="s">
        <v>184</v>
      </c>
      <c r="U12" s="160" t="s">
        <v>185</v>
      </c>
      <c r="V12" s="160" t="s">
        <v>186</v>
      </c>
      <c r="W12" s="168" t="s">
        <v>187</v>
      </c>
      <c r="X12" s="168" t="s">
        <v>188</v>
      </c>
      <c r="Y12" s="160" t="s">
        <v>13</v>
      </c>
      <c r="Z12" s="168" t="s">
        <v>189</v>
      </c>
      <c r="AA12" s="160" t="s">
        <v>102</v>
      </c>
      <c r="AB12" s="91" t="s">
        <v>184</v>
      </c>
      <c r="AC12" s="160" t="s">
        <v>185</v>
      </c>
      <c r="AD12" s="160" t="s">
        <v>186</v>
      </c>
      <c r="AE12" s="168" t="s">
        <v>187</v>
      </c>
      <c r="AF12" s="168" t="s">
        <v>188</v>
      </c>
      <c r="AG12" s="160" t="s">
        <v>13</v>
      </c>
      <c r="AH12" s="168" t="s">
        <v>191</v>
      </c>
      <c r="AI12" s="169" t="s">
        <v>189</v>
      </c>
      <c r="AJ12" s="5" t="s">
        <v>102</v>
      </c>
      <c r="AK12" s="91" t="s">
        <v>184</v>
      </c>
      <c r="AL12" s="160" t="s">
        <v>185</v>
      </c>
      <c r="AM12" s="160" t="s">
        <v>186</v>
      </c>
      <c r="AN12" s="168" t="s">
        <v>187</v>
      </c>
      <c r="AO12" s="160" t="s">
        <v>13</v>
      </c>
      <c r="AP12" s="168" t="s">
        <v>189</v>
      </c>
      <c r="AQ12" s="160" t="s">
        <v>102</v>
      </c>
      <c r="AR12" s="91" t="s">
        <v>184</v>
      </c>
      <c r="AS12" s="160" t="s">
        <v>185</v>
      </c>
      <c r="AT12" s="160" t="s">
        <v>186</v>
      </c>
      <c r="AU12" s="168" t="s">
        <v>187</v>
      </c>
      <c r="AV12" s="160" t="s">
        <v>13</v>
      </c>
      <c r="AW12" s="168" t="s">
        <v>191</v>
      </c>
      <c r="AX12" s="169" t="s">
        <v>189</v>
      </c>
      <c r="AY12" s="5" t="s">
        <v>102</v>
      </c>
      <c r="AZ12" s="91" t="s">
        <v>184</v>
      </c>
      <c r="BA12" s="160" t="s">
        <v>185</v>
      </c>
      <c r="BB12" s="160" t="s">
        <v>186</v>
      </c>
      <c r="BC12" s="168" t="s">
        <v>189</v>
      </c>
      <c r="BD12" s="160" t="s">
        <v>13</v>
      </c>
      <c r="BE12" s="160" t="s">
        <v>102</v>
      </c>
      <c r="BF12" s="91" t="s">
        <v>184</v>
      </c>
      <c r="BG12" s="160" t="s">
        <v>185</v>
      </c>
      <c r="BH12" s="160" t="s">
        <v>186</v>
      </c>
      <c r="BI12" s="160" t="s">
        <v>13</v>
      </c>
      <c r="BJ12" s="168" t="s">
        <v>191</v>
      </c>
      <c r="BK12" s="169" t="s">
        <v>189</v>
      </c>
      <c r="BL12" s="5" t="s">
        <v>102</v>
      </c>
      <c r="BM12" s="91" t="s">
        <v>184</v>
      </c>
      <c r="BN12" s="160" t="s">
        <v>185</v>
      </c>
      <c r="BO12" s="160" t="s">
        <v>186</v>
      </c>
      <c r="BP12" s="168" t="s">
        <v>189</v>
      </c>
      <c r="BQ12" s="160" t="s">
        <v>13</v>
      </c>
      <c r="BR12" s="160" t="s">
        <v>102</v>
      </c>
      <c r="BS12" s="91" t="s">
        <v>184</v>
      </c>
      <c r="BT12" s="160" t="s">
        <v>185</v>
      </c>
      <c r="BU12" s="160" t="s">
        <v>186</v>
      </c>
      <c r="BV12" s="160" t="s">
        <v>13</v>
      </c>
      <c r="BW12" s="168" t="s">
        <v>191</v>
      </c>
      <c r="BX12" s="169" t="s">
        <v>189</v>
      </c>
      <c r="BY12" s="5" t="s">
        <v>102</v>
      </c>
      <c r="BZ12" s="91" t="s">
        <v>184</v>
      </c>
      <c r="CA12" s="160" t="s">
        <v>185</v>
      </c>
      <c r="CB12" s="160" t="s">
        <v>186</v>
      </c>
      <c r="CC12" s="168" t="s">
        <v>189</v>
      </c>
      <c r="CD12" s="160" t="s">
        <v>13</v>
      </c>
      <c r="CE12" s="160" t="s">
        <v>102</v>
      </c>
      <c r="CF12" s="91" t="s">
        <v>184</v>
      </c>
      <c r="CG12" s="160" t="s">
        <v>185</v>
      </c>
      <c r="CH12" s="160" t="s">
        <v>186</v>
      </c>
      <c r="CI12" s="160" t="s">
        <v>13</v>
      </c>
      <c r="CJ12" s="168" t="s">
        <v>191</v>
      </c>
      <c r="CK12" s="169" t="s">
        <v>189</v>
      </c>
      <c r="CL12" s="159" t="s">
        <v>102</v>
      </c>
      <c r="CM12" s="160" t="s">
        <v>185</v>
      </c>
      <c r="CN12" s="160" t="s">
        <v>186</v>
      </c>
      <c r="CO12" s="168" t="s">
        <v>189</v>
      </c>
      <c r="CP12" s="160" t="s">
        <v>13</v>
      </c>
      <c r="CQ12" s="160" t="s">
        <v>185</v>
      </c>
      <c r="CR12" s="160" t="s">
        <v>13</v>
      </c>
      <c r="CS12" s="168" t="s">
        <v>191</v>
      </c>
      <c r="CT12" s="168" t="s">
        <v>189</v>
      </c>
      <c r="CU12" s="186"/>
    </row>
    <row r="13" spans="1:99" ht="15.75" x14ac:dyDescent="0.25">
      <c r="A13" s="118"/>
      <c r="B13" s="6">
        <v>1</v>
      </c>
      <c r="C13" s="6">
        <v>2</v>
      </c>
      <c r="D13" s="6"/>
      <c r="E13" s="7">
        <v>3</v>
      </c>
      <c r="F13" s="97">
        <v>4</v>
      </c>
      <c r="G13" s="106">
        <v>5</v>
      </c>
      <c r="H13" s="83">
        <v>6</v>
      </c>
      <c r="I13" s="107">
        <v>7</v>
      </c>
      <c r="J13" s="102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6">
        <v>14</v>
      </c>
      <c r="Q13" s="6">
        <v>15</v>
      </c>
      <c r="R13" s="92">
        <v>16</v>
      </c>
      <c r="S13" s="6">
        <v>17</v>
      </c>
      <c r="T13" s="92">
        <v>18</v>
      </c>
      <c r="U13" s="6">
        <v>19</v>
      </c>
      <c r="V13" s="92">
        <v>20</v>
      </c>
      <c r="W13" s="6">
        <v>21</v>
      </c>
      <c r="X13" s="92">
        <v>22</v>
      </c>
      <c r="Y13" s="6">
        <v>23</v>
      </c>
      <c r="Z13" s="92">
        <v>24</v>
      </c>
      <c r="AA13" s="6">
        <v>25</v>
      </c>
      <c r="AB13" s="92">
        <v>26</v>
      </c>
      <c r="AC13" s="6">
        <v>27</v>
      </c>
      <c r="AD13" s="92">
        <v>28</v>
      </c>
      <c r="AE13" s="6">
        <v>29</v>
      </c>
      <c r="AF13" s="92">
        <v>30</v>
      </c>
      <c r="AG13" s="6">
        <v>31</v>
      </c>
      <c r="AH13" s="92">
        <v>32</v>
      </c>
      <c r="AI13" s="6">
        <v>33</v>
      </c>
      <c r="AJ13" s="92">
        <v>34</v>
      </c>
      <c r="AK13" s="6">
        <v>35</v>
      </c>
      <c r="AL13" s="92">
        <v>36</v>
      </c>
      <c r="AM13" s="6">
        <v>37</v>
      </c>
      <c r="AN13" s="92">
        <v>38</v>
      </c>
      <c r="AO13" s="6">
        <v>39</v>
      </c>
      <c r="AP13" s="92">
        <v>40</v>
      </c>
      <c r="AQ13" s="6">
        <v>41</v>
      </c>
      <c r="AR13" s="92">
        <v>42</v>
      </c>
      <c r="AS13" s="6">
        <v>43</v>
      </c>
      <c r="AT13" s="92">
        <v>44</v>
      </c>
      <c r="AU13" s="6">
        <v>45</v>
      </c>
      <c r="AV13" s="92">
        <v>46</v>
      </c>
      <c r="AW13" s="6">
        <v>47</v>
      </c>
      <c r="AX13" s="92">
        <v>48</v>
      </c>
      <c r="AY13" s="6"/>
      <c r="AZ13" s="92">
        <v>50</v>
      </c>
      <c r="BA13" s="6">
        <v>51</v>
      </c>
      <c r="BB13" s="92">
        <v>52</v>
      </c>
      <c r="BC13" s="6">
        <v>53</v>
      </c>
      <c r="BD13" s="92">
        <v>54</v>
      </c>
      <c r="BE13" s="6">
        <v>55</v>
      </c>
      <c r="BF13" s="92">
        <v>56</v>
      </c>
      <c r="BG13" s="6">
        <v>57</v>
      </c>
      <c r="BH13" s="92">
        <v>58</v>
      </c>
      <c r="BI13" s="6">
        <v>59</v>
      </c>
      <c r="BJ13" s="92">
        <v>60</v>
      </c>
      <c r="BK13" s="6">
        <v>61</v>
      </c>
      <c r="BL13" s="92">
        <v>62</v>
      </c>
      <c r="BM13" s="6">
        <v>63</v>
      </c>
      <c r="BN13" s="92">
        <v>64</v>
      </c>
      <c r="BO13" s="6">
        <v>65</v>
      </c>
      <c r="BP13" s="92">
        <v>66</v>
      </c>
      <c r="BQ13" s="6">
        <v>67</v>
      </c>
      <c r="BR13" s="92">
        <v>68</v>
      </c>
      <c r="BS13" s="6">
        <v>69</v>
      </c>
      <c r="BT13" s="92">
        <v>70</v>
      </c>
      <c r="BU13" s="6">
        <v>71</v>
      </c>
      <c r="BV13" s="92">
        <v>72</v>
      </c>
      <c r="BW13" s="6">
        <v>73</v>
      </c>
      <c r="BX13" s="92">
        <v>74</v>
      </c>
      <c r="BY13" s="6">
        <v>75</v>
      </c>
      <c r="BZ13" s="92">
        <v>76</v>
      </c>
      <c r="CA13" s="6">
        <v>77</v>
      </c>
      <c r="CB13" s="92">
        <v>78</v>
      </c>
      <c r="CC13" s="6">
        <v>79</v>
      </c>
      <c r="CD13" s="92">
        <v>80</v>
      </c>
      <c r="CE13" s="6">
        <v>81</v>
      </c>
      <c r="CF13" s="92">
        <v>82</v>
      </c>
      <c r="CG13" s="6">
        <v>83</v>
      </c>
      <c r="CH13" s="92">
        <v>84</v>
      </c>
      <c r="CI13" s="6">
        <v>85</v>
      </c>
      <c r="CJ13" s="92">
        <v>86</v>
      </c>
      <c r="CK13" s="6">
        <v>87</v>
      </c>
      <c r="CL13" s="92">
        <v>88</v>
      </c>
      <c r="CM13" s="6">
        <v>89</v>
      </c>
      <c r="CN13" s="92">
        <v>90</v>
      </c>
      <c r="CO13" s="6">
        <v>91</v>
      </c>
      <c r="CP13" s="92">
        <v>92</v>
      </c>
      <c r="CQ13" s="6">
        <v>93</v>
      </c>
      <c r="CR13" s="92">
        <v>94</v>
      </c>
      <c r="CS13" s="6">
        <v>95</v>
      </c>
      <c r="CT13" s="92">
        <v>96</v>
      </c>
      <c r="CU13" s="186"/>
    </row>
    <row r="14" spans="1:99" x14ac:dyDescent="0.25">
      <c r="A14" s="13">
        <v>1</v>
      </c>
      <c r="B14" s="8"/>
      <c r="C14" s="9" t="s">
        <v>109</v>
      </c>
      <c r="D14" s="8"/>
      <c r="E14" s="110" t="s">
        <v>91</v>
      </c>
      <c r="F14" s="98">
        <f>SUM(J14:Q14)</f>
        <v>60</v>
      </c>
      <c r="G14" s="108"/>
      <c r="H14" s="84"/>
      <c r="I14" s="109"/>
      <c r="J14" s="85">
        <f>SUM(S14+AA14+AJ14+AQ14)</f>
        <v>0</v>
      </c>
      <c r="K14" s="158">
        <v>0</v>
      </c>
      <c r="L14" s="158">
        <v>0</v>
      </c>
      <c r="M14" s="10">
        <v>0</v>
      </c>
      <c r="N14" s="10"/>
      <c r="O14" s="10"/>
      <c r="P14" s="10">
        <v>60</v>
      </c>
      <c r="Q14" s="10"/>
      <c r="R14" s="93">
        <f>SUM(Y14+AG14+AO14+AV14)</f>
        <v>0</v>
      </c>
      <c r="S14" s="12">
        <v>0</v>
      </c>
      <c r="T14" s="16"/>
      <c r="U14" s="13">
        <v>0</v>
      </c>
      <c r="V14" s="13"/>
      <c r="W14" s="13"/>
      <c r="X14" s="13">
        <v>30</v>
      </c>
      <c r="Y14" s="14">
        <v>0</v>
      </c>
      <c r="Z14" s="14"/>
      <c r="AA14" s="13">
        <v>0</v>
      </c>
      <c r="AB14" s="13"/>
      <c r="AC14" s="13">
        <v>0</v>
      </c>
      <c r="AD14" s="10"/>
      <c r="AE14" s="10"/>
      <c r="AF14" s="10">
        <v>30</v>
      </c>
      <c r="AG14" s="10">
        <v>0</v>
      </c>
      <c r="AH14" s="10"/>
      <c r="AI14" s="15"/>
      <c r="AJ14" s="82"/>
      <c r="AK14" s="85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5"/>
      <c r="AY14" s="82"/>
      <c r="AZ14" s="85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5"/>
      <c r="BL14" s="82"/>
      <c r="BM14" s="85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5"/>
      <c r="BY14" s="82"/>
      <c r="BZ14" s="85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5"/>
      <c r="CL14" s="85"/>
      <c r="CM14" s="10"/>
      <c r="CN14" s="10"/>
      <c r="CO14" s="10"/>
      <c r="CP14" s="10"/>
      <c r="CQ14" s="10"/>
      <c r="CR14" s="10"/>
      <c r="CS14" s="10"/>
      <c r="CT14" s="15"/>
      <c r="CU14" s="16">
        <v>0</v>
      </c>
    </row>
    <row r="15" spans="1:99" s="81" customFormat="1" x14ac:dyDescent="0.25">
      <c r="A15" s="13">
        <v>2</v>
      </c>
      <c r="B15" s="123" t="s">
        <v>14</v>
      </c>
      <c r="C15" s="128" t="s">
        <v>200</v>
      </c>
      <c r="D15" s="123" t="s">
        <v>15</v>
      </c>
      <c r="E15" s="93" t="s">
        <v>16</v>
      </c>
      <c r="F15" s="121">
        <f t="shared" ref="F15" si="0">SUM(J15:Q15)</f>
        <v>120</v>
      </c>
      <c r="G15" s="108"/>
      <c r="H15" s="84"/>
      <c r="I15" s="109"/>
      <c r="J15" s="85">
        <f t="shared" ref="J15:J29" si="1">SUM(S15+AA15+AJ15+AQ15)</f>
        <v>0</v>
      </c>
      <c r="K15" s="158">
        <v>0</v>
      </c>
      <c r="L15" s="158">
        <v>0</v>
      </c>
      <c r="M15" s="123">
        <v>0</v>
      </c>
      <c r="N15" s="123"/>
      <c r="O15" s="123">
        <v>120</v>
      </c>
      <c r="P15" s="123"/>
      <c r="Q15" s="123"/>
      <c r="R15" s="93">
        <f>SUM(Y15,AG15,AO15,AV15,BD15,BI15,BQ15,BV15,CD15,CI15,CP15,CR15)</f>
        <v>8</v>
      </c>
      <c r="S15" s="12">
        <v>0</v>
      </c>
      <c r="T15" s="89"/>
      <c r="U15" s="13">
        <v>0</v>
      </c>
      <c r="V15" s="13"/>
      <c r="W15" s="13">
        <v>30</v>
      </c>
      <c r="X15" s="13"/>
      <c r="Y15" s="14">
        <v>2</v>
      </c>
      <c r="Z15" s="14"/>
      <c r="AA15" s="123">
        <v>0</v>
      </c>
      <c r="AB15" s="123"/>
      <c r="AC15" s="123">
        <v>0</v>
      </c>
      <c r="AD15" s="123"/>
      <c r="AE15" s="123">
        <v>30</v>
      </c>
      <c r="AF15" s="123"/>
      <c r="AG15" s="123">
        <v>2</v>
      </c>
      <c r="AH15" s="123"/>
      <c r="AI15" s="124"/>
      <c r="AJ15" s="122">
        <v>0</v>
      </c>
      <c r="AK15" s="103"/>
      <c r="AL15" s="123">
        <v>0</v>
      </c>
      <c r="AM15" s="123"/>
      <c r="AN15" s="123">
        <v>30</v>
      </c>
      <c r="AO15" s="123">
        <v>2</v>
      </c>
      <c r="AP15" s="123"/>
      <c r="AQ15" s="123">
        <v>0</v>
      </c>
      <c r="AR15" s="123"/>
      <c r="AS15" s="123">
        <v>0</v>
      </c>
      <c r="AT15" s="123"/>
      <c r="AU15" s="123">
        <v>30</v>
      </c>
      <c r="AV15" s="123">
        <v>2</v>
      </c>
      <c r="AW15" s="123"/>
      <c r="AX15" s="124"/>
      <c r="AY15" s="122"/>
      <c r="AZ15" s="10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4"/>
      <c r="BL15" s="122"/>
      <c r="BM15" s="10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4"/>
      <c r="BY15" s="122"/>
      <c r="BZ15" s="10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4"/>
      <c r="CL15" s="103"/>
      <c r="CM15" s="123"/>
      <c r="CN15" s="123"/>
      <c r="CO15" s="123"/>
      <c r="CP15" s="123"/>
      <c r="CQ15" s="123"/>
      <c r="CR15" s="123"/>
      <c r="CS15" s="123"/>
      <c r="CT15" s="124"/>
      <c r="CU15" s="89"/>
    </row>
    <row r="16" spans="1:99" s="81" customFormat="1" x14ac:dyDescent="0.25">
      <c r="A16" s="17">
        <v>3</v>
      </c>
      <c r="B16" s="18" t="s">
        <v>17</v>
      </c>
      <c r="C16" s="14" t="s">
        <v>110</v>
      </c>
      <c r="D16" s="14" t="s">
        <v>17</v>
      </c>
      <c r="E16" s="93" t="s">
        <v>16</v>
      </c>
      <c r="F16" s="129">
        <f>SUM(J16:Q16)+H16</f>
        <v>170</v>
      </c>
      <c r="G16" s="108" t="s">
        <v>88</v>
      </c>
      <c r="H16" s="84">
        <f>SUM(T16,AB16,AK16,AR16,AZ16,BF16,BM16,BS16,BZ16,CF16)</f>
        <v>20</v>
      </c>
      <c r="I16" s="109">
        <v>2</v>
      </c>
      <c r="J16" s="103">
        <f>SUM(S16+AA16+AJ16+AQ16+AY16+BE16+BL16+BR16+BY16+CE16+CL16)</f>
        <v>30</v>
      </c>
      <c r="K16" s="123">
        <f>SUM(U16+AC16+AL16+AS16+BA16+BG16+BN16+BT16+CA16+CG16+CM16+CQ16)</f>
        <v>120</v>
      </c>
      <c r="L16" s="125">
        <v>0</v>
      </c>
      <c r="M16" s="123">
        <v>0</v>
      </c>
      <c r="N16" s="123">
        <f>SUM(V16,AD16,AM16,AT16,BB16,BH16,BO16,BU16,CB16,CH16,CN16)</f>
        <v>0</v>
      </c>
      <c r="O16" s="123"/>
      <c r="P16" s="123"/>
      <c r="Q16" s="123"/>
      <c r="R16" s="93">
        <f>SUM(Y16,AG16,AO16,AV16,BD16,BI16,BQ16,BV16,CD16,CI16,CP16,CR16)</f>
        <v>13</v>
      </c>
      <c r="S16" s="12">
        <v>15</v>
      </c>
      <c r="T16" s="89">
        <v>10</v>
      </c>
      <c r="U16" s="13">
        <v>60</v>
      </c>
      <c r="V16" s="13">
        <v>0</v>
      </c>
      <c r="W16" s="13"/>
      <c r="X16" s="13"/>
      <c r="Y16" s="14">
        <v>8</v>
      </c>
      <c r="Z16" s="14"/>
      <c r="AA16" s="13">
        <v>15</v>
      </c>
      <c r="AB16" s="13">
        <v>10</v>
      </c>
      <c r="AC16" s="13">
        <v>60</v>
      </c>
      <c r="AD16" s="13">
        <v>0</v>
      </c>
      <c r="AE16" s="13"/>
      <c r="AF16" s="13"/>
      <c r="AG16" s="14">
        <v>5</v>
      </c>
      <c r="AH16" s="14"/>
      <c r="AI16" s="27"/>
      <c r="AJ16" s="122"/>
      <c r="AK16" s="10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4"/>
      <c r="AY16" s="122"/>
      <c r="AZ16" s="10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4"/>
      <c r="BL16" s="122"/>
      <c r="BM16" s="10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4"/>
      <c r="BY16" s="122"/>
      <c r="BZ16" s="10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4"/>
      <c r="CL16" s="103"/>
      <c r="CM16" s="123"/>
      <c r="CN16" s="123"/>
      <c r="CO16" s="123"/>
      <c r="CP16" s="123"/>
      <c r="CQ16" s="123"/>
      <c r="CR16" s="123"/>
      <c r="CS16" s="123"/>
      <c r="CT16" s="124"/>
      <c r="CU16" s="89">
        <v>0</v>
      </c>
    </row>
    <row r="17" spans="1:99" s="81" customFormat="1" ht="15.75" customHeight="1" x14ac:dyDescent="0.25">
      <c r="A17" s="17">
        <v>4</v>
      </c>
      <c r="B17" s="18" t="s">
        <v>18</v>
      </c>
      <c r="C17" s="14" t="s">
        <v>111</v>
      </c>
      <c r="D17" s="14" t="s">
        <v>17</v>
      </c>
      <c r="E17" s="93" t="s">
        <v>16</v>
      </c>
      <c r="F17" s="129">
        <f t="shared" ref="F17:F71" si="2">SUM(J17:Q17)+H17</f>
        <v>120</v>
      </c>
      <c r="G17" s="108" t="s">
        <v>88</v>
      </c>
      <c r="H17" s="84">
        <f t="shared" ref="H17:H79" si="3">SUM(T17,AB17,AK17,AR17,AZ17,BF17,BM17,BS17,BZ17,CF17)</f>
        <v>0</v>
      </c>
      <c r="I17" s="109">
        <v>0</v>
      </c>
      <c r="J17" s="103">
        <f>SUM(S17+AA17+AJ17+AQ17+AY17+BE17+BL17+BR17+BY17+CE17+CL17)</f>
        <v>40</v>
      </c>
      <c r="K17" s="123">
        <f t="shared" ref="K17:K42" si="4">SUM(U17+AC17+AL17+AS17+BA17+BG17+BN17+BT17+CA17+CG17+CM17+CQ17)</f>
        <v>55</v>
      </c>
      <c r="L17" s="125">
        <v>0</v>
      </c>
      <c r="M17" s="123">
        <v>0</v>
      </c>
      <c r="N17" s="123">
        <f t="shared" ref="N17:N79" si="5">SUM(V17,AD17,AM17,AT17,BB17,BH17,BO17,BU17,CB17,CH17,CN17)</f>
        <v>25</v>
      </c>
      <c r="O17" s="123"/>
      <c r="P17" s="123"/>
      <c r="Q17" s="123"/>
      <c r="R17" s="93">
        <f t="shared" ref="R17:R78" si="6">SUM(Y17,AG17,AO17,AV17,BD17,BI17,BQ17,BV17,CD17,CI17,CP17,CR17)</f>
        <v>10</v>
      </c>
      <c r="S17" s="22">
        <v>20</v>
      </c>
      <c r="T17" s="88"/>
      <c r="U17" s="19">
        <v>24</v>
      </c>
      <c r="V17" s="19">
        <v>10</v>
      </c>
      <c r="W17" s="19"/>
      <c r="X17" s="19"/>
      <c r="Y17" s="14">
        <v>6</v>
      </c>
      <c r="Z17" s="14"/>
      <c r="AA17" s="20">
        <v>20</v>
      </c>
      <c r="AB17" s="20"/>
      <c r="AC17" s="20">
        <v>31</v>
      </c>
      <c r="AD17" s="19">
        <v>15</v>
      </c>
      <c r="AE17" s="19"/>
      <c r="AF17" s="19"/>
      <c r="AG17" s="17">
        <v>4</v>
      </c>
      <c r="AH17" s="17"/>
      <c r="AI17" s="24"/>
      <c r="AJ17" s="122"/>
      <c r="AK17" s="10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4"/>
      <c r="AY17" s="122"/>
      <c r="AZ17" s="10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4"/>
      <c r="BL17" s="122"/>
      <c r="BM17" s="10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4"/>
      <c r="BY17" s="122"/>
      <c r="BZ17" s="10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4"/>
      <c r="CL17" s="103"/>
      <c r="CM17" s="123"/>
      <c r="CN17" s="123"/>
      <c r="CO17" s="123"/>
      <c r="CP17" s="123"/>
      <c r="CQ17" s="123"/>
      <c r="CR17" s="123"/>
      <c r="CS17" s="123"/>
      <c r="CT17" s="124"/>
      <c r="CU17" s="89">
        <v>10</v>
      </c>
    </row>
    <row r="18" spans="1:99" s="81" customFormat="1" x14ac:dyDescent="0.25">
      <c r="A18" s="13">
        <v>5</v>
      </c>
      <c r="B18" s="18" t="s">
        <v>19</v>
      </c>
      <c r="C18" s="14" t="s">
        <v>112</v>
      </c>
      <c r="D18" s="14" t="s">
        <v>20</v>
      </c>
      <c r="E18" s="93" t="s">
        <v>21</v>
      </c>
      <c r="F18" s="121">
        <f t="shared" si="2"/>
        <v>14</v>
      </c>
      <c r="G18" s="108" t="s">
        <v>88</v>
      </c>
      <c r="H18" s="84">
        <f t="shared" si="3"/>
        <v>0</v>
      </c>
      <c r="I18" s="109">
        <v>0</v>
      </c>
      <c r="J18" s="103">
        <f t="shared" si="1"/>
        <v>8</v>
      </c>
      <c r="K18" s="123">
        <f t="shared" si="4"/>
        <v>6</v>
      </c>
      <c r="L18" s="125">
        <v>0</v>
      </c>
      <c r="M18" s="123">
        <v>0</v>
      </c>
      <c r="N18" s="123">
        <f t="shared" si="5"/>
        <v>0</v>
      </c>
      <c r="O18" s="123"/>
      <c r="P18" s="123"/>
      <c r="Q18" s="123"/>
      <c r="R18" s="93">
        <f t="shared" si="6"/>
        <v>1</v>
      </c>
      <c r="S18" s="21">
        <v>8</v>
      </c>
      <c r="T18" s="88"/>
      <c r="U18" s="19">
        <v>6</v>
      </c>
      <c r="V18" s="19">
        <v>0</v>
      </c>
      <c r="W18" s="19"/>
      <c r="X18" s="19"/>
      <c r="Y18" s="14">
        <v>1</v>
      </c>
      <c r="Z18" s="14"/>
      <c r="AA18" s="20">
        <v>0</v>
      </c>
      <c r="AB18" s="20"/>
      <c r="AC18" s="20">
        <v>0</v>
      </c>
      <c r="AD18" s="19">
        <v>0</v>
      </c>
      <c r="AE18" s="19"/>
      <c r="AF18" s="19"/>
      <c r="AG18" s="17">
        <v>0</v>
      </c>
      <c r="AH18" s="17"/>
      <c r="AI18" s="24"/>
      <c r="AJ18" s="122"/>
      <c r="AK18" s="10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4"/>
      <c r="AY18" s="122"/>
      <c r="AZ18" s="10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4"/>
      <c r="BL18" s="122"/>
      <c r="BM18" s="10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4"/>
      <c r="BY18" s="122"/>
      <c r="BZ18" s="10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4"/>
      <c r="CL18" s="103"/>
      <c r="CM18" s="123"/>
      <c r="CN18" s="123"/>
      <c r="CO18" s="123"/>
      <c r="CP18" s="123"/>
      <c r="CQ18" s="123"/>
      <c r="CR18" s="123"/>
      <c r="CS18" s="123"/>
      <c r="CT18" s="124"/>
      <c r="CU18" s="89">
        <v>0</v>
      </c>
    </row>
    <row r="19" spans="1:99" s="81" customFormat="1" x14ac:dyDescent="0.25">
      <c r="A19" s="13">
        <v>6</v>
      </c>
      <c r="B19" s="18" t="s">
        <v>89</v>
      </c>
      <c r="C19" s="162" t="s">
        <v>161</v>
      </c>
      <c r="D19" s="14" t="s">
        <v>20</v>
      </c>
      <c r="E19" s="93" t="s">
        <v>21</v>
      </c>
      <c r="F19" s="121">
        <f>SUM(J19:Q19)+H19</f>
        <v>60</v>
      </c>
      <c r="G19" s="108" t="s">
        <v>88</v>
      </c>
      <c r="H19" s="84">
        <f t="shared" si="3"/>
        <v>5</v>
      </c>
      <c r="I19" s="109">
        <v>1</v>
      </c>
      <c r="J19" s="103">
        <f>SUM(S19+AA19+AJ19+AQ19)</f>
        <v>10</v>
      </c>
      <c r="K19" s="123">
        <f t="shared" si="4"/>
        <v>30</v>
      </c>
      <c r="L19" s="125">
        <v>0</v>
      </c>
      <c r="M19" s="123">
        <v>0</v>
      </c>
      <c r="N19" s="123">
        <f t="shared" si="5"/>
        <v>15</v>
      </c>
      <c r="O19" s="123"/>
      <c r="P19" s="123"/>
      <c r="Q19" s="123"/>
      <c r="R19" s="93">
        <f t="shared" si="6"/>
        <v>4</v>
      </c>
      <c r="S19" s="21">
        <v>0</v>
      </c>
      <c r="T19" s="88">
        <v>0</v>
      </c>
      <c r="U19" s="19">
        <v>0</v>
      </c>
      <c r="V19" s="19">
        <v>0</v>
      </c>
      <c r="W19" s="19"/>
      <c r="X19" s="19"/>
      <c r="Y19" s="14">
        <v>0</v>
      </c>
      <c r="Z19" s="14"/>
      <c r="AA19" s="20">
        <v>10</v>
      </c>
      <c r="AB19" s="88">
        <v>5</v>
      </c>
      <c r="AC19" s="19">
        <v>30</v>
      </c>
      <c r="AD19" s="19">
        <v>15</v>
      </c>
      <c r="AE19" s="19"/>
      <c r="AF19" s="19"/>
      <c r="AG19" s="17">
        <v>4</v>
      </c>
      <c r="AH19" s="17"/>
      <c r="AI19" s="24"/>
      <c r="AJ19" s="122"/>
      <c r="AK19" s="10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4"/>
      <c r="AY19" s="122"/>
      <c r="AZ19" s="10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4"/>
      <c r="BL19" s="122"/>
      <c r="BM19" s="10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4"/>
      <c r="BY19" s="122"/>
      <c r="BZ19" s="10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4"/>
      <c r="CL19" s="103"/>
      <c r="CM19" s="123"/>
      <c r="CN19" s="123"/>
      <c r="CO19" s="123"/>
      <c r="CP19" s="123"/>
      <c r="CQ19" s="123"/>
      <c r="CR19" s="123"/>
      <c r="CS19" s="123"/>
      <c r="CT19" s="124"/>
      <c r="CU19" s="89"/>
    </row>
    <row r="20" spans="1:99" s="81" customFormat="1" x14ac:dyDescent="0.25">
      <c r="A20" s="17">
        <v>7</v>
      </c>
      <c r="B20" s="18" t="s">
        <v>22</v>
      </c>
      <c r="C20" s="162" t="s">
        <v>160</v>
      </c>
      <c r="D20" s="14" t="s">
        <v>20</v>
      </c>
      <c r="E20" s="93" t="s">
        <v>16</v>
      </c>
      <c r="F20" s="121">
        <f>SUM(J20:Q20)+H20</f>
        <v>100</v>
      </c>
      <c r="G20" s="108" t="s">
        <v>88</v>
      </c>
      <c r="H20" s="84">
        <f t="shared" si="3"/>
        <v>20</v>
      </c>
      <c r="I20" s="109">
        <v>2</v>
      </c>
      <c r="J20" s="103">
        <f>SUM(S20+AA20+AJ20+AQ20)</f>
        <v>20</v>
      </c>
      <c r="K20" s="123">
        <f t="shared" si="4"/>
        <v>30</v>
      </c>
      <c r="L20" s="125">
        <v>0</v>
      </c>
      <c r="M20" s="123">
        <v>0</v>
      </c>
      <c r="N20" s="123">
        <f t="shared" si="5"/>
        <v>30</v>
      </c>
      <c r="O20" s="123"/>
      <c r="P20" s="123"/>
      <c r="Q20" s="123"/>
      <c r="R20" s="93">
        <f t="shared" si="6"/>
        <v>8</v>
      </c>
      <c r="S20" s="21">
        <v>0</v>
      </c>
      <c r="T20" s="88"/>
      <c r="U20" s="19">
        <v>0</v>
      </c>
      <c r="V20" s="19">
        <v>0</v>
      </c>
      <c r="W20" s="19"/>
      <c r="X20" s="19"/>
      <c r="Y20" s="14">
        <v>0</v>
      </c>
      <c r="Z20" s="14"/>
      <c r="AA20" s="19">
        <v>10</v>
      </c>
      <c r="AB20" s="19">
        <v>10</v>
      </c>
      <c r="AC20" s="19">
        <v>0</v>
      </c>
      <c r="AD20" s="19">
        <v>15</v>
      </c>
      <c r="AE20" s="19"/>
      <c r="AF20" s="19"/>
      <c r="AG20" s="23">
        <v>4</v>
      </c>
      <c r="AH20" s="23"/>
      <c r="AI20" s="26"/>
      <c r="AJ20" s="22">
        <v>10</v>
      </c>
      <c r="AK20" s="88">
        <v>10</v>
      </c>
      <c r="AL20" s="20">
        <v>30</v>
      </c>
      <c r="AM20" s="19">
        <v>15</v>
      </c>
      <c r="AN20" s="19"/>
      <c r="AO20" s="17">
        <v>4</v>
      </c>
      <c r="AP20" s="17"/>
      <c r="AQ20" s="123"/>
      <c r="AR20" s="123"/>
      <c r="AS20" s="123"/>
      <c r="AT20" s="123"/>
      <c r="AU20" s="123"/>
      <c r="AV20" s="123"/>
      <c r="AW20" s="123"/>
      <c r="AX20" s="124"/>
      <c r="AY20" s="122"/>
      <c r="AZ20" s="10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4"/>
      <c r="BL20" s="122"/>
      <c r="BM20" s="10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4"/>
      <c r="BY20" s="122"/>
      <c r="BZ20" s="10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4"/>
      <c r="CL20" s="103"/>
      <c r="CM20" s="123"/>
      <c r="CN20" s="123"/>
      <c r="CO20" s="123"/>
      <c r="CP20" s="123"/>
      <c r="CQ20" s="123"/>
      <c r="CR20" s="123"/>
      <c r="CS20" s="123"/>
      <c r="CT20" s="124"/>
      <c r="CU20" s="89">
        <v>14</v>
      </c>
    </row>
    <row r="21" spans="1:99" s="81" customFormat="1" x14ac:dyDescent="0.25">
      <c r="A21" s="17">
        <v>8</v>
      </c>
      <c r="B21" s="18" t="s">
        <v>23</v>
      </c>
      <c r="C21" s="14" t="s">
        <v>114</v>
      </c>
      <c r="D21" s="14" t="s">
        <v>20</v>
      </c>
      <c r="E21" s="93" t="s">
        <v>21</v>
      </c>
      <c r="F21" s="121">
        <f t="shared" si="2"/>
        <v>45</v>
      </c>
      <c r="G21" s="108" t="s">
        <v>88</v>
      </c>
      <c r="H21" s="84">
        <f t="shared" si="3"/>
        <v>4</v>
      </c>
      <c r="I21" s="109">
        <v>1</v>
      </c>
      <c r="J21" s="103">
        <f t="shared" si="1"/>
        <v>11</v>
      </c>
      <c r="K21" s="123">
        <f t="shared" si="4"/>
        <v>30</v>
      </c>
      <c r="L21" s="125">
        <v>0</v>
      </c>
      <c r="M21" s="123">
        <v>0</v>
      </c>
      <c r="N21" s="123">
        <f t="shared" si="5"/>
        <v>0</v>
      </c>
      <c r="O21" s="123"/>
      <c r="P21" s="123"/>
      <c r="Q21" s="123"/>
      <c r="R21" s="93">
        <f t="shared" si="6"/>
        <v>4</v>
      </c>
      <c r="S21" s="21">
        <v>11</v>
      </c>
      <c r="T21" s="88">
        <v>4</v>
      </c>
      <c r="U21" s="19">
        <v>30</v>
      </c>
      <c r="V21" s="19">
        <v>0</v>
      </c>
      <c r="W21" s="19"/>
      <c r="X21" s="19"/>
      <c r="Y21" s="14">
        <v>4</v>
      </c>
      <c r="Z21" s="14"/>
      <c r="AA21" s="20">
        <v>0</v>
      </c>
      <c r="AB21" s="20"/>
      <c r="AC21" s="20">
        <v>0</v>
      </c>
      <c r="AD21" s="19">
        <v>0</v>
      </c>
      <c r="AE21" s="19"/>
      <c r="AF21" s="19"/>
      <c r="AG21" s="17">
        <v>0</v>
      </c>
      <c r="AH21" s="17"/>
      <c r="AI21" s="24"/>
      <c r="AJ21" s="122"/>
      <c r="AK21" s="10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4"/>
      <c r="AY21" s="122"/>
      <c r="AZ21" s="10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4"/>
      <c r="BL21" s="122"/>
      <c r="BM21" s="10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4"/>
      <c r="BY21" s="122"/>
      <c r="BZ21" s="10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4"/>
      <c r="CL21" s="103"/>
      <c r="CM21" s="123"/>
      <c r="CN21" s="123"/>
      <c r="CO21" s="123"/>
      <c r="CP21" s="123"/>
      <c r="CQ21" s="123"/>
      <c r="CR21" s="123"/>
      <c r="CS21" s="123"/>
      <c r="CT21" s="124"/>
      <c r="CU21" s="89">
        <v>0</v>
      </c>
    </row>
    <row r="22" spans="1:99" s="81" customFormat="1" ht="27" x14ac:dyDescent="0.25">
      <c r="A22" s="13">
        <v>9</v>
      </c>
      <c r="B22" s="18" t="s">
        <v>24</v>
      </c>
      <c r="C22" s="162" t="s">
        <v>162</v>
      </c>
      <c r="D22" s="14" t="s">
        <v>15</v>
      </c>
      <c r="E22" s="93" t="s">
        <v>21</v>
      </c>
      <c r="F22" s="121">
        <f t="shared" si="2"/>
        <v>30</v>
      </c>
      <c r="G22" s="108" t="s">
        <v>88</v>
      </c>
      <c r="H22" s="84">
        <f t="shared" si="3"/>
        <v>0</v>
      </c>
      <c r="I22" s="109">
        <v>0</v>
      </c>
      <c r="J22" s="103">
        <f t="shared" si="1"/>
        <v>0</v>
      </c>
      <c r="K22" s="123">
        <f t="shared" si="4"/>
        <v>15</v>
      </c>
      <c r="L22" s="125">
        <v>0</v>
      </c>
      <c r="M22" s="123">
        <v>0</v>
      </c>
      <c r="N22" s="123">
        <f t="shared" si="5"/>
        <v>15</v>
      </c>
      <c r="O22" s="123"/>
      <c r="P22" s="123"/>
      <c r="Q22" s="123"/>
      <c r="R22" s="93">
        <f t="shared" si="6"/>
        <v>3</v>
      </c>
      <c r="S22" s="22">
        <v>0</v>
      </c>
      <c r="T22" s="88">
        <v>0</v>
      </c>
      <c r="U22" s="20">
        <v>15</v>
      </c>
      <c r="V22" s="19">
        <v>15</v>
      </c>
      <c r="W22" s="19"/>
      <c r="X22" s="19"/>
      <c r="Y22" s="14">
        <v>3</v>
      </c>
      <c r="Z22" s="14"/>
      <c r="AA22" s="20">
        <v>0</v>
      </c>
      <c r="AB22" s="20"/>
      <c r="AC22" s="20">
        <v>0</v>
      </c>
      <c r="AD22" s="19">
        <v>0</v>
      </c>
      <c r="AE22" s="19"/>
      <c r="AF22" s="19"/>
      <c r="AG22" s="17">
        <v>0</v>
      </c>
      <c r="AH22" s="17"/>
      <c r="AI22" s="24"/>
      <c r="AJ22" s="122"/>
      <c r="AK22" s="10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4"/>
      <c r="AY22" s="122"/>
      <c r="AZ22" s="10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4"/>
      <c r="BL22" s="122"/>
      <c r="BM22" s="10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4"/>
      <c r="BY22" s="122"/>
      <c r="BZ22" s="10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4"/>
      <c r="CL22" s="103"/>
      <c r="CM22" s="123"/>
      <c r="CN22" s="123"/>
      <c r="CO22" s="123"/>
      <c r="CP22" s="123"/>
      <c r="CQ22" s="123"/>
      <c r="CR22" s="123"/>
      <c r="CS22" s="123"/>
      <c r="CT22" s="124"/>
      <c r="CU22" s="89">
        <v>0</v>
      </c>
    </row>
    <row r="23" spans="1:99" s="81" customFormat="1" x14ac:dyDescent="0.25">
      <c r="A23" s="13">
        <v>10</v>
      </c>
      <c r="B23" s="18" t="s">
        <v>77</v>
      </c>
      <c r="C23" s="14" t="s">
        <v>115</v>
      </c>
      <c r="D23" s="14" t="s">
        <v>15</v>
      </c>
      <c r="E23" s="93" t="s">
        <v>21</v>
      </c>
      <c r="F23" s="121">
        <f t="shared" ref="F23" si="7">SUM(J23:Q23)+H23</f>
        <v>15</v>
      </c>
      <c r="G23" s="108" t="s">
        <v>88</v>
      </c>
      <c r="H23" s="84">
        <f>SUM(T23,AB23,AK23,AR23,AZ23,BF23,BM23,BS23,BZ23,CF23)</f>
        <v>0</v>
      </c>
      <c r="I23" s="109">
        <v>1</v>
      </c>
      <c r="J23" s="103">
        <f>SUM(S23+AA23+AJ23+AQ23)</f>
        <v>0</v>
      </c>
      <c r="K23" s="123">
        <f>SUM(U23+AC23+AL23+AS23+BA23+BG23+BN23+BT23+CA23+CG23+CM23+CQ23)</f>
        <v>0</v>
      </c>
      <c r="L23" s="125">
        <v>0</v>
      </c>
      <c r="M23" s="123">
        <v>0</v>
      </c>
      <c r="N23" s="123">
        <f>SUM(V23,AD23,AM23,AT23,BB23,BH23,BO23,BU23,CB23,CH23,CN23)</f>
        <v>15</v>
      </c>
      <c r="O23" s="123"/>
      <c r="P23" s="123"/>
      <c r="Q23" s="123"/>
      <c r="R23" s="93">
        <f>SUM(Y23,AG23,AO23,AV23,BD23,BI23,BQ23,BV23,CD23,CI23,CP23,CR23)</f>
        <v>1</v>
      </c>
      <c r="S23" s="20"/>
      <c r="T23" s="20"/>
      <c r="U23" s="20"/>
      <c r="V23" s="19"/>
      <c r="W23" s="19"/>
      <c r="X23" s="19"/>
      <c r="Y23" s="17"/>
      <c r="Z23" s="14"/>
      <c r="AA23" s="20"/>
      <c r="AB23" s="20"/>
      <c r="AC23" s="20"/>
      <c r="AD23" s="19">
        <v>15</v>
      </c>
      <c r="AE23" s="19"/>
      <c r="AF23" s="19"/>
      <c r="AG23" s="17">
        <v>1</v>
      </c>
      <c r="AH23" s="17"/>
      <c r="AI23" s="24"/>
      <c r="AJ23" s="122"/>
      <c r="AK23" s="10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4"/>
      <c r="AY23" s="122"/>
      <c r="AZ23" s="10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4"/>
      <c r="BL23" s="122"/>
      <c r="BM23" s="10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4"/>
      <c r="BY23" s="122"/>
      <c r="BZ23" s="10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4"/>
      <c r="CL23" s="103"/>
      <c r="CM23" s="123"/>
      <c r="CN23" s="123"/>
      <c r="CO23" s="123"/>
      <c r="CP23" s="123"/>
      <c r="CQ23" s="123"/>
      <c r="CR23" s="123"/>
      <c r="CS23" s="123"/>
      <c r="CT23" s="124"/>
      <c r="CU23" s="89"/>
    </row>
    <row r="24" spans="1:99" s="81" customFormat="1" x14ac:dyDescent="0.25">
      <c r="A24" s="17">
        <v>11</v>
      </c>
      <c r="B24" s="13" t="s">
        <v>63</v>
      </c>
      <c r="C24" s="14" t="s">
        <v>116</v>
      </c>
      <c r="D24" s="14" t="s">
        <v>15</v>
      </c>
      <c r="E24" s="93" t="s">
        <v>21</v>
      </c>
      <c r="F24" s="121">
        <f t="shared" ref="F24" si="8">SUM(J24:Q24)+H24</f>
        <v>20</v>
      </c>
      <c r="G24" s="108" t="s">
        <v>88</v>
      </c>
      <c r="H24" s="84">
        <f t="shared" si="3"/>
        <v>5</v>
      </c>
      <c r="I24" s="109">
        <v>2</v>
      </c>
      <c r="J24" s="103">
        <f t="shared" ref="J24" si="9">SUM(S24+AA24+AJ24+AQ24)</f>
        <v>5</v>
      </c>
      <c r="K24" s="123">
        <f t="shared" si="4"/>
        <v>0</v>
      </c>
      <c r="L24" s="125">
        <v>0</v>
      </c>
      <c r="M24" s="123">
        <v>0</v>
      </c>
      <c r="N24" s="123">
        <f t="shared" si="5"/>
        <v>10</v>
      </c>
      <c r="O24" s="123"/>
      <c r="P24" s="123"/>
      <c r="Q24" s="123"/>
      <c r="R24" s="93">
        <f t="shared" si="6"/>
        <v>2</v>
      </c>
      <c r="S24" s="22"/>
      <c r="T24" s="88"/>
      <c r="U24" s="20"/>
      <c r="V24" s="19"/>
      <c r="W24" s="19"/>
      <c r="X24" s="19"/>
      <c r="Y24" s="14"/>
      <c r="Z24" s="14"/>
      <c r="AA24" s="20">
        <v>5</v>
      </c>
      <c r="AB24" s="20">
        <v>5</v>
      </c>
      <c r="AC24" s="20"/>
      <c r="AD24" s="19">
        <v>10</v>
      </c>
      <c r="AE24" s="19"/>
      <c r="AF24" s="19"/>
      <c r="AG24" s="17">
        <v>2</v>
      </c>
      <c r="AH24" s="17"/>
      <c r="AI24" s="24"/>
      <c r="AJ24" s="122"/>
      <c r="AK24" s="10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4"/>
      <c r="AY24" s="122"/>
      <c r="AZ24" s="10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4"/>
      <c r="BL24" s="122"/>
      <c r="BM24" s="10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4"/>
      <c r="BY24" s="122"/>
      <c r="BZ24" s="10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4"/>
      <c r="CL24" s="103"/>
      <c r="CM24" s="123"/>
      <c r="CN24" s="123"/>
      <c r="CO24" s="123"/>
      <c r="CP24" s="123"/>
      <c r="CQ24" s="123"/>
      <c r="CR24" s="123"/>
      <c r="CS24" s="123"/>
      <c r="CT24" s="124"/>
      <c r="CU24" s="89"/>
    </row>
    <row r="25" spans="1:99" s="81" customFormat="1" x14ac:dyDescent="0.25">
      <c r="A25" s="17">
        <v>12</v>
      </c>
      <c r="B25" s="18" t="s">
        <v>25</v>
      </c>
      <c r="C25" s="14" t="s">
        <v>117</v>
      </c>
      <c r="D25" s="14" t="s">
        <v>20</v>
      </c>
      <c r="E25" s="93" t="s">
        <v>21</v>
      </c>
      <c r="F25" s="121">
        <f t="shared" si="2"/>
        <v>30</v>
      </c>
      <c r="G25" s="108" t="s">
        <v>88</v>
      </c>
      <c r="H25" s="84">
        <f t="shared" si="3"/>
        <v>2</v>
      </c>
      <c r="I25" s="109">
        <v>0</v>
      </c>
      <c r="J25" s="103">
        <f t="shared" si="1"/>
        <v>8</v>
      </c>
      <c r="K25" s="123">
        <f t="shared" si="4"/>
        <v>20</v>
      </c>
      <c r="L25" s="125">
        <v>0</v>
      </c>
      <c r="M25" s="123">
        <v>0</v>
      </c>
      <c r="N25" s="123">
        <f t="shared" si="5"/>
        <v>0</v>
      </c>
      <c r="O25" s="123"/>
      <c r="P25" s="123"/>
      <c r="Q25" s="123"/>
      <c r="R25" s="93">
        <f t="shared" si="6"/>
        <v>3</v>
      </c>
      <c r="S25" s="21">
        <v>8</v>
      </c>
      <c r="T25" s="88">
        <v>2</v>
      </c>
      <c r="U25" s="157">
        <v>20</v>
      </c>
      <c r="V25" s="19">
        <v>0</v>
      </c>
      <c r="W25" s="19"/>
      <c r="X25" s="19"/>
      <c r="Y25" s="14">
        <v>3</v>
      </c>
      <c r="Z25" s="14"/>
      <c r="AA25" s="20">
        <v>0</v>
      </c>
      <c r="AB25" s="20"/>
      <c r="AC25" s="20">
        <v>0</v>
      </c>
      <c r="AD25" s="19">
        <v>0</v>
      </c>
      <c r="AE25" s="19"/>
      <c r="AF25" s="19"/>
      <c r="AG25" s="17">
        <v>0</v>
      </c>
      <c r="AH25" s="17"/>
      <c r="AI25" s="24"/>
      <c r="AJ25" s="122"/>
      <c r="AK25" s="10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4"/>
      <c r="AY25" s="122"/>
      <c r="AZ25" s="10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4"/>
      <c r="BL25" s="122"/>
      <c r="BM25" s="10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4"/>
      <c r="BY25" s="122"/>
      <c r="BZ25" s="10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4"/>
      <c r="CL25" s="103"/>
      <c r="CM25" s="123"/>
      <c r="CN25" s="123"/>
      <c r="CO25" s="123"/>
      <c r="CP25" s="123"/>
      <c r="CQ25" s="123"/>
      <c r="CR25" s="123"/>
      <c r="CS25" s="123"/>
      <c r="CT25" s="124"/>
      <c r="CU25" s="89">
        <v>0</v>
      </c>
    </row>
    <row r="26" spans="1:99" s="81" customFormat="1" x14ac:dyDescent="0.25">
      <c r="A26" s="13">
        <v>13</v>
      </c>
      <c r="B26" s="18" t="s">
        <v>26</v>
      </c>
      <c r="C26" s="14" t="s">
        <v>204</v>
      </c>
      <c r="D26" s="14" t="s">
        <v>27</v>
      </c>
      <c r="E26" s="93" t="s">
        <v>21</v>
      </c>
      <c r="F26" s="121">
        <f t="shared" si="2"/>
        <v>30</v>
      </c>
      <c r="G26" s="108" t="s">
        <v>88</v>
      </c>
      <c r="H26" s="84">
        <f t="shared" si="3"/>
        <v>3</v>
      </c>
      <c r="I26" s="109">
        <v>0</v>
      </c>
      <c r="J26" s="103">
        <f t="shared" si="1"/>
        <v>12</v>
      </c>
      <c r="K26" s="123">
        <v>0</v>
      </c>
      <c r="L26" s="123">
        <f>SUM(V26+AC26+AM26+AT26+BB26+BH26+BO26+BU26+CB26+CH26+CN26+CR26)</f>
        <v>15</v>
      </c>
      <c r="M26" s="123">
        <v>0</v>
      </c>
      <c r="N26" s="123">
        <f t="shared" si="5"/>
        <v>0</v>
      </c>
      <c r="O26" s="123"/>
      <c r="P26" s="123"/>
      <c r="Q26" s="123"/>
      <c r="R26" s="93">
        <f t="shared" si="6"/>
        <v>2</v>
      </c>
      <c r="S26" s="21">
        <v>0</v>
      </c>
      <c r="T26" s="88"/>
      <c r="U26" s="19">
        <v>0</v>
      </c>
      <c r="V26" s="19">
        <v>0</v>
      </c>
      <c r="W26" s="19"/>
      <c r="X26" s="19"/>
      <c r="Y26" s="14">
        <v>0</v>
      </c>
      <c r="Z26" s="14"/>
      <c r="AA26" s="20">
        <v>12</v>
      </c>
      <c r="AB26" s="20">
        <v>3</v>
      </c>
      <c r="AC26" s="20">
        <v>15</v>
      </c>
      <c r="AD26" s="19">
        <v>0</v>
      </c>
      <c r="AE26" s="19"/>
      <c r="AF26" s="19"/>
      <c r="AG26" s="17">
        <v>2</v>
      </c>
      <c r="AH26" s="17"/>
      <c r="AI26" s="24"/>
      <c r="AJ26" s="122"/>
      <c r="AK26" s="10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4"/>
      <c r="AY26" s="122"/>
      <c r="AZ26" s="10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4"/>
      <c r="BL26" s="122"/>
      <c r="BM26" s="10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4"/>
      <c r="BY26" s="122"/>
      <c r="BZ26" s="10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4"/>
      <c r="CL26" s="103"/>
      <c r="CM26" s="123"/>
      <c r="CN26" s="123"/>
      <c r="CO26" s="123"/>
      <c r="CP26" s="123"/>
      <c r="CQ26" s="123"/>
      <c r="CR26" s="123"/>
      <c r="CS26" s="123"/>
      <c r="CT26" s="124"/>
      <c r="CU26" s="89">
        <v>0</v>
      </c>
    </row>
    <row r="27" spans="1:99" s="81" customFormat="1" x14ac:dyDescent="0.25">
      <c r="A27" s="13">
        <v>14</v>
      </c>
      <c r="B27" s="18" t="s">
        <v>28</v>
      </c>
      <c r="C27" s="14" t="s">
        <v>118</v>
      </c>
      <c r="D27" s="14" t="s">
        <v>15</v>
      </c>
      <c r="E27" s="93" t="s">
        <v>21</v>
      </c>
      <c r="F27" s="121">
        <f t="shared" si="2"/>
        <v>20</v>
      </c>
      <c r="G27" s="108" t="s">
        <v>88</v>
      </c>
      <c r="H27" s="84">
        <f t="shared" si="3"/>
        <v>5</v>
      </c>
      <c r="I27" s="109">
        <v>0</v>
      </c>
      <c r="J27" s="103">
        <f t="shared" si="1"/>
        <v>15</v>
      </c>
      <c r="K27" s="123">
        <f t="shared" si="4"/>
        <v>0</v>
      </c>
      <c r="L27" s="125">
        <v>0</v>
      </c>
      <c r="M27" s="123">
        <v>0</v>
      </c>
      <c r="N27" s="123">
        <f t="shared" si="5"/>
        <v>0</v>
      </c>
      <c r="O27" s="123"/>
      <c r="P27" s="123"/>
      <c r="Q27" s="123"/>
      <c r="R27" s="93">
        <f t="shared" si="6"/>
        <v>1</v>
      </c>
      <c r="S27" s="22">
        <v>15</v>
      </c>
      <c r="T27" s="88">
        <v>5</v>
      </c>
      <c r="U27" s="20">
        <v>0</v>
      </c>
      <c r="V27" s="19">
        <v>0</v>
      </c>
      <c r="W27" s="19"/>
      <c r="X27" s="19"/>
      <c r="Y27" s="14">
        <v>1</v>
      </c>
      <c r="Z27" s="14"/>
      <c r="AA27" s="20">
        <v>0</v>
      </c>
      <c r="AB27" s="20"/>
      <c r="AC27" s="20">
        <v>0</v>
      </c>
      <c r="AD27" s="19">
        <v>0</v>
      </c>
      <c r="AE27" s="19"/>
      <c r="AF27" s="19"/>
      <c r="AG27" s="17">
        <v>0</v>
      </c>
      <c r="AH27" s="17"/>
      <c r="AI27" s="24"/>
      <c r="AJ27" s="122"/>
      <c r="AK27" s="10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4"/>
      <c r="AY27" s="122"/>
      <c r="AZ27" s="10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4"/>
      <c r="BL27" s="122"/>
      <c r="BM27" s="10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4"/>
      <c r="BY27" s="122"/>
      <c r="BZ27" s="10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4"/>
      <c r="CL27" s="103"/>
      <c r="CM27" s="123"/>
      <c r="CN27" s="123"/>
      <c r="CO27" s="123"/>
      <c r="CP27" s="123"/>
      <c r="CQ27" s="123"/>
      <c r="CR27" s="123"/>
      <c r="CS27" s="123"/>
      <c r="CT27" s="124"/>
      <c r="CU27" s="89">
        <v>0</v>
      </c>
    </row>
    <row r="28" spans="1:99" s="81" customFormat="1" x14ac:dyDescent="0.25">
      <c r="A28" s="13">
        <v>15</v>
      </c>
      <c r="B28" s="18" t="s">
        <v>29</v>
      </c>
      <c r="C28" s="14" t="s">
        <v>119</v>
      </c>
      <c r="D28" s="14" t="s">
        <v>15</v>
      </c>
      <c r="E28" s="93" t="s">
        <v>21</v>
      </c>
      <c r="F28" s="121">
        <f t="shared" si="2"/>
        <v>25</v>
      </c>
      <c r="G28" s="108" t="s">
        <v>88</v>
      </c>
      <c r="H28" s="84">
        <f t="shared" si="3"/>
        <v>5</v>
      </c>
      <c r="I28" s="109">
        <v>0</v>
      </c>
      <c r="J28" s="103">
        <f t="shared" si="1"/>
        <v>20</v>
      </c>
      <c r="K28" s="123">
        <f t="shared" si="4"/>
        <v>0</v>
      </c>
      <c r="L28" s="125">
        <v>0</v>
      </c>
      <c r="M28" s="123">
        <v>0</v>
      </c>
      <c r="N28" s="123">
        <f t="shared" si="5"/>
        <v>0</v>
      </c>
      <c r="O28" s="123"/>
      <c r="P28" s="123"/>
      <c r="Q28" s="123"/>
      <c r="R28" s="93">
        <f t="shared" si="6"/>
        <v>2</v>
      </c>
      <c r="S28" s="21">
        <v>20</v>
      </c>
      <c r="T28" s="88">
        <v>5</v>
      </c>
      <c r="U28" s="19">
        <v>0</v>
      </c>
      <c r="V28" s="19">
        <v>0</v>
      </c>
      <c r="W28" s="19"/>
      <c r="X28" s="19"/>
      <c r="Y28" s="14">
        <v>2</v>
      </c>
      <c r="Z28" s="14"/>
      <c r="AA28" s="20">
        <v>0</v>
      </c>
      <c r="AB28" s="20"/>
      <c r="AC28" s="20">
        <v>0</v>
      </c>
      <c r="AD28" s="19">
        <v>0</v>
      </c>
      <c r="AE28" s="19"/>
      <c r="AF28" s="19"/>
      <c r="AG28" s="17">
        <v>0</v>
      </c>
      <c r="AH28" s="17"/>
      <c r="AI28" s="24"/>
      <c r="AJ28" s="122"/>
      <c r="AK28" s="10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4"/>
      <c r="AY28" s="122"/>
      <c r="AZ28" s="10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4"/>
      <c r="BL28" s="122"/>
      <c r="BM28" s="10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4"/>
      <c r="BY28" s="122"/>
      <c r="BZ28" s="10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4"/>
      <c r="CL28" s="103"/>
      <c r="CM28" s="123"/>
      <c r="CN28" s="123"/>
      <c r="CO28" s="123"/>
      <c r="CP28" s="123"/>
      <c r="CQ28" s="123"/>
      <c r="CR28" s="123"/>
      <c r="CS28" s="123"/>
      <c r="CT28" s="124"/>
      <c r="CU28" s="89">
        <v>0</v>
      </c>
    </row>
    <row r="29" spans="1:99" s="81" customFormat="1" x14ac:dyDescent="0.25">
      <c r="A29" s="13">
        <v>16</v>
      </c>
      <c r="B29" s="18" t="s">
        <v>30</v>
      </c>
      <c r="C29" s="14" t="s">
        <v>120</v>
      </c>
      <c r="D29" s="14" t="s">
        <v>20</v>
      </c>
      <c r="E29" s="93" t="s">
        <v>16</v>
      </c>
      <c r="F29" s="121">
        <f t="shared" si="2"/>
        <v>150</v>
      </c>
      <c r="G29" s="108" t="s">
        <v>88</v>
      </c>
      <c r="H29" s="84">
        <f t="shared" si="3"/>
        <v>12</v>
      </c>
      <c r="I29" s="109">
        <v>3</v>
      </c>
      <c r="J29" s="103">
        <f t="shared" si="1"/>
        <v>48</v>
      </c>
      <c r="K29" s="123">
        <f t="shared" si="4"/>
        <v>60</v>
      </c>
      <c r="L29" s="125">
        <v>0</v>
      </c>
      <c r="M29" s="123">
        <v>0</v>
      </c>
      <c r="N29" s="123">
        <f t="shared" si="5"/>
        <v>30</v>
      </c>
      <c r="O29" s="123"/>
      <c r="P29" s="123"/>
      <c r="Q29" s="123"/>
      <c r="R29" s="93">
        <f t="shared" si="6"/>
        <v>11</v>
      </c>
      <c r="S29" s="126"/>
      <c r="T29" s="127"/>
      <c r="U29" s="125"/>
      <c r="V29" s="125"/>
      <c r="W29" s="125"/>
      <c r="X29" s="125"/>
      <c r="Y29" s="125"/>
      <c r="Z29" s="125"/>
      <c r="AA29" s="123"/>
      <c r="AB29" s="123"/>
      <c r="AC29" s="123"/>
      <c r="AD29" s="123"/>
      <c r="AE29" s="123"/>
      <c r="AF29" s="123"/>
      <c r="AG29" s="123"/>
      <c r="AH29" s="123"/>
      <c r="AI29" s="124"/>
      <c r="AJ29" s="21">
        <v>24</v>
      </c>
      <c r="AK29" s="43">
        <v>6</v>
      </c>
      <c r="AL29" s="19">
        <v>30</v>
      </c>
      <c r="AM29" s="19">
        <v>15</v>
      </c>
      <c r="AN29" s="19"/>
      <c r="AO29" s="23">
        <v>6</v>
      </c>
      <c r="AP29" s="23"/>
      <c r="AQ29" s="20">
        <v>24</v>
      </c>
      <c r="AR29" s="20">
        <v>6</v>
      </c>
      <c r="AS29" s="20">
        <v>30</v>
      </c>
      <c r="AT29" s="19">
        <v>15</v>
      </c>
      <c r="AU29" s="19"/>
      <c r="AV29" s="17">
        <v>5</v>
      </c>
      <c r="AW29" s="17"/>
      <c r="AX29" s="24"/>
      <c r="AY29" s="122"/>
      <c r="AZ29" s="10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4"/>
      <c r="BL29" s="122"/>
      <c r="BM29" s="10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4"/>
      <c r="BY29" s="122"/>
      <c r="BZ29" s="10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4"/>
      <c r="CL29" s="103"/>
      <c r="CM29" s="123"/>
      <c r="CN29" s="123"/>
      <c r="CO29" s="123"/>
      <c r="CP29" s="123"/>
      <c r="CQ29" s="123"/>
      <c r="CR29" s="123"/>
      <c r="CS29" s="123"/>
      <c r="CT29" s="124"/>
      <c r="CU29" s="89">
        <v>15</v>
      </c>
    </row>
    <row r="30" spans="1:99" s="81" customFormat="1" x14ac:dyDescent="0.25">
      <c r="A30" s="17">
        <v>17</v>
      </c>
      <c r="B30" s="18" t="s">
        <v>31</v>
      </c>
      <c r="C30" s="14" t="s">
        <v>121</v>
      </c>
      <c r="D30" s="14" t="s">
        <v>32</v>
      </c>
      <c r="E30" s="93" t="s">
        <v>16</v>
      </c>
      <c r="F30" s="121">
        <f t="shared" si="2"/>
        <v>120</v>
      </c>
      <c r="G30" s="108" t="s">
        <v>88</v>
      </c>
      <c r="H30" s="84">
        <f t="shared" si="3"/>
        <v>12</v>
      </c>
      <c r="I30" s="109">
        <v>4</v>
      </c>
      <c r="J30" s="103">
        <f>SUM(S30+AA30+AJ30+AQ30+AY30)</f>
        <v>48</v>
      </c>
      <c r="K30" s="123">
        <f>SUM(U30+AC30+AL30+AS30+BA30+BG30+BN30+BT30+CA30+CG30+CM30+CQ30)</f>
        <v>45</v>
      </c>
      <c r="L30" s="125">
        <v>0</v>
      </c>
      <c r="M30" s="123">
        <v>0</v>
      </c>
      <c r="N30" s="123">
        <f t="shared" si="5"/>
        <v>15</v>
      </c>
      <c r="O30" s="123"/>
      <c r="P30" s="123"/>
      <c r="Q30" s="123"/>
      <c r="R30" s="93">
        <f t="shared" si="6"/>
        <v>10</v>
      </c>
      <c r="S30" s="126"/>
      <c r="T30" s="127"/>
      <c r="U30" s="125"/>
      <c r="V30" s="125"/>
      <c r="W30" s="125"/>
      <c r="X30" s="125"/>
      <c r="Y30" s="125"/>
      <c r="Z30" s="125"/>
      <c r="AA30" s="123"/>
      <c r="AB30" s="123"/>
      <c r="AC30" s="123"/>
      <c r="AD30" s="123"/>
      <c r="AE30" s="123"/>
      <c r="AF30" s="123"/>
      <c r="AG30" s="123"/>
      <c r="AH30" s="123"/>
      <c r="AI30" s="124"/>
      <c r="AJ30" s="19"/>
      <c r="AK30" s="19"/>
      <c r="AL30" s="19"/>
      <c r="AM30" s="25"/>
      <c r="AN30" s="25"/>
      <c r="AO30" s="23"/>
      <c r="AP30" s="23"/>
      <c r="AQ30" s="12">
        <v>24</v>
      </c>
      <c r="AR30" s="89">
        <v>6</v>
      </c>
      <c r="AS30" s="13">
        <v>25</v>
      </c>
      <c r="AT30" s="25">
        <v>9</v>
      </c>
      <c r="AU30" s="25"/>
      <c r="AV30" s="14">
        <v>5</v>
      </c>
      <c r="AX30" s="26"/>
      <c r="AY30" s="12">
        <v>24</v>
      </c>
      <c r="AZ30" s="89">
        <v>6</v>
      </c>
      <c r="BA30" s="13">
        <v>20</v>
      </c>
      <c r="BB30" s="25">
        <v>6</v>
      </c>
      <c r="BC30" s="25"/>
      <c r="BD30" s="14">
        <v>5</v>
      </c>
      <c r="BE30" s="123"/>
      <c r="BF30" s="123"/>
      <c r="BG30" s="123"/>
      <c r="BH30" s="123"/>
      <c r="BI30" s="123"/>
      <c r="BJ30" s="123"/>
      <c r="BK30" s="124"/>
      <c r="BL30" s="122"/>
      <c r="BM30" s="10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4"/>
      <c r="BY30" s="122"/>
      <c r="BZ30" s="10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4"/>
      <c r="CL30" s="103"/>
      <c r="CM30" s="123"/>
      <c r="CN30" s="123"/>
      <c r="CO30" s="123"/>
      <c r="CP30" s="123"/>
      <c r="CQ30" s="123"/>
      <c r="CR30" s="123"/>
      <c r="CS30" s="123"/>
      <c r="CT30" s="124"/>
      <c r="CU30" s="89">
        <v>9</v>
      </c>
    </row>
    <row r="31" spans="1:99" s="81" customFormat="1" x14ac:dyDescent="0.25">
      <c r="A31" s="17">
        <v>18</v>
      </c>
      <c r="B31" s="18" t="s">
        <v>33</v>
      </c>
      <c r="C31" s="14" t="s">
        <v>122</v>
      </c>
      <c r="D31" s="14" t="s">
        <v>20</v>
      </c>
      <c r="E31" s="93" t="s">
        <v>21</v>
      </c>
      <c r="F31" s="121">
        <f>SUM(J31:Q31)+H31</f>
        <v>40</v>
      </c>
      <c r="G31" s="108" t="s">
        <v>88</v>
      </c>
      <c r="H31" s="84">
        <f t="shared" si="3"/>
        <v>4</v>
      </c>
      <c r="I31" s="109">
        <v>0</v>
      </c>
      <c r="J31" s="103">
        <f>SUM(S31+AA31+AJ31+AQ31)</f>
        <v>16</v>
      </c>
      <c r="K31" s="123">
        <f>SUM(U31+AC31+AL31+AS31+BA31+BG31+BN31+BT31+CA31+CG31+CM31+CQ31)</f>
        <v>20</v>
      </c>
      <c r="L31" s="125">
        <v>0</v>
      </c>
      <c r="M31" s="123">
        <v>0</v>
      </c>
      <c r="N31" s="123">
        <f t="shared" si="5"/>
        <v>0</v>
      </c>
      <c r="O31" s="123"/>
      <c r="P31" s="123"/>
      <c r="Q31" s="123"/>
      <c r="R31" s="93">
        <f t="shared" si="6"/>
        <v>3</v>
      </c>
      <c r="S31" s="126"/>
      <c r="T31" s="127"/>
      <c r="U31" s="125"/>
      <c r="V31" s="125"/>
      <c r="W31" s="125"/>
      <c r="X31" s="125"/>
      <c r="Y31" s="125"/>
      <c r="Z31" s="125"/>
      <c r="AA31" s="123"/>
      <c r="AB31" s="123"/>
      <c r="AC31" s="123"/>
      <c r="AD31" s="123"/>
      <c r="AE31" s="123"/>
      <c r="AF31" s="123"/>
      <c r="AG31" s="123"/>
      <c r="AH31" s="123"/>
      <c r="AI31" s="124"/>
      <c r="AJ31" s="21">
        <v>16</v>
      </c>
      <c r="AK31" s="43">
        <v>4</v>
      </c>
      <c r="AL31" s="19">
        <v>20</v>
      </c>
      <c r="AM31" s="19">
        <v>0</v>
      </c>
      <c r="AN31" s="19"/>
      <c r="AO31" s="23">
        <v>3</v>
      </c>
      <c r="AP31" s="23"/>
      <c r="AQ31" s="21"/>
      <c r="AR31" s="43"/>
      <c r="AS31" s="19"/>
      <c r="AT31" s="19"/>
      <c r="AU31" s="19"/>
      <c r="AV31" s="23"/>
      <c r="AW31" s="23"/>
      <c r="AX31" s="26"/>
      <c r="AY31" s="122"/>
      <c r="AZ31" s="10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4"/>
      <c r="BL31" s="122"/>
      <c r="BM31" s="10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4"/>
      <c r="BY31" s="122"/>
      <c r="BZ31" s="10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4"/>
      <c r="CL31" s="103"/>
      <c r="CM31" s="123"/>
      <c r="CN31" s="123"/>
      <c r="CO31" s="123"/>
      <c r="CP31" s="123"/>
      <c r="CQ31" s="123"/>
      <c r="CR31" s="123"/>
      <c r="CS31" s="123"/>
      <c r="CT31" s="124"/>
      <c r="CU31" s="89">
        <v>3</v>
      </c>
    </row>
    <row r="32" spans="1:99" s="81" customFormat="1" x14ac:dyDescent="0.25">
      <c r="A32" s="13">
        <v>19</v>
      </c>
      <c r="B32" s="18" t="s">
        <v>34</v>
      </c>
      <c r="C32" s="49" t="s">
        <v>123</v>
      </c>
      <c r="D32" s="14" t="s">
        <v>32</v>
      </c>
      <c r="E32" s="93" t="s">
        <v>16</v>
      </c>
      <c r="F32" s="121">
        <f t="shared" si="2"/>
        <v>95</v>
      </c>
      <c r="G32" s="108" t="s">
        <v>88</v>
      </c>
      <c r="H32" s="84">
        <f t="shared" si="3"/>
        <v>6</v>
      </c>
      <c r="I32" s="109">
        <v>1</v>
      </c>
      <c r="J32" s="103">
        <f t="shared" ref="J32:J38" si="10">SUM(S32+AA32+AJ32+AQ32)</f>
        <v>24</v>
      </c>
      <c r="K32" s="123">
        <f t="shared" si="4"/>
        <v>59</v>
      </c>
      <c r="L32" s="125">
        <v>0</v>
      </c>
      <c r="M32" s="123">
        <v>0</v>
      </c>
      <c r="N32" s="123">
        <f t="shared" si="5"/>
        <v>6</v>
      </c>
      <c r="O32" s="123"/>
      <c r="P32" s="123"/>
      <c r="Q32" s="123"/>
      <c r="R32" s="93">
        <f t="shared" si="6"/>
        <v>7</v>
      </c>
      <c r="S32" s="126"/>
      <c r="T32" s="127"/>
      <c r="U32" s="125"/>
      <c r="V32" s="125"/>
      <c r="W32" s="125"/>
      <c r="X32" s="125"/>
      <c r="Y32" s="125"/>
      <c r="Z32" s="125"/>
      <c r="AA32" s="123"/>
      <c r="AB32" s="123"/>
      <c r="AC32" s="123"/>
      <c r="AD32" s="123"/>
      <c r="AE32" s="123"/>
      <c r="AF32" s="123"/>
      <c r="AG32" s="123"/>
      <c r="AH32" s="123"/>
      <c r="AI32" s="124"/>
      <c r="AJ32" s="21">
        <v>10</v>
      </c>
      <c r="AK32" s="43">
        <v>2</v>
      </c>
      <c r="AL32" s="19">
        <v>28</v>
      </c>
      <c r="AM32" s="19">
        <v>0</v>
      </c>
      <c r="AN32" s="19"/>
      <c r="AO32" s="23">
        <v>4</v>
      </c>
      <c r="AP32" s="23"/>
      <c r="AQ32" s="20">
        <v>14</v>
      </c>
      <c r="AR32" s="20">
        <v>4</v>
      </c>
      <c r="AS32" s="20">
        <v>31</v>
      </c>
      <c r="AT32" s="19">
        <v>6</v>
      </c>
      <c r="AU32" s="19"/>
      <c r="AV32" s="17">
        <v>3</v>
      </c>
      <c r="AW32" s="17"/>
      <c r="AX32" s="24"/>
      <c r="AY32" s="122"/>
      <c r="AZ32" s="10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4"/>
      <c r="BL32" s="122"/>
      <c r="BM32" s="10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4"/>
      <c r="BY32" s="122"/>
      <c r="BZ32" s="10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4"/>
      <c r="CL32" s="103"/>
      <c r="CM32" s="123"/>
      <c r="CN32" s="123"/>
      <c r="CO32" s="123"/>
      <c r="CP32" s="123"/>
      <c r="CQ32" s="123"/>
      <c r="CR32" s="123"/>
      <c r="CS32" s="123"/>
      <c r="CT32" s="124"/>
      <c r="CU32" s="89">
        <v>0</v>
      </c>
    </row>
    <row r="33" spans="1:99" s="81" customFormat="1" x14ac:dyDescent="0.25">
      <c r="A33" s="13">
        <v>20</v>
      </c>
      <c r="B33" s="18" t="s">
        <v>35</v>
      </c>
      <c r="C33" s="14" t="s">
        <v>124</v>
      </c>
      <c r="D33" s="14" t="s">
        <v>32</v>
      </c>
      <c r="E33" s="93" t="s">
        <v>16</v>
      </c>
      <c r="F33" s="121">
        <f t="shared" si="2"/>
        <v>45</v>
      </c>
      <c r="G33" s="108" t="s">
        <v>88</v>
      </c>
      <c r="H33" s="84">
        <f t="shared" si="3"/>
        <v>2</v>
      </c>
      <c r="I33" s="109">
        <v>0</v>
      </c>
      <c r="J33" s="103">
        <f t="shared" si="10"/>
        <v>8</v>
      </c>
      <c r="K33" s="123">
        <f t="shared" si="4"/>
        <v>15</v>
      </c>
      <c r="L33" s="125">
        <v>0</v>
      </c>
      <c r="M33" s="123">
        <v>0</v>
      </c>
      <c r="N33" s="123">
        <f t="shared" si="5"/>
        <v>20</v>
      </c>
      <c r="O33" s="123"/>
      <c r="P33" s="123"/>
      <c r="Q33" s="123"/>
      <c r="R33" s="93">
        <f t="shared" si="6"/>
        <v>4</v>
      </c>
      <c r="S33" s="126"/>
      <c r="T33" s="127"/>
      <c r="U33" s="125"/>
      <c r="V33" s="125"/>
      <c r="W33" s="125"/>
      <c r="X33" s="125"/>
      <c r="Y33" s="125"/>
      <c r="Z33" s="125"/>
      <c r="AA33" s="123"/>
      <c r="AB33" s="123"/>
      <c r="AC33" s="123"/>
      <c r="AD33" s="123"/>
      <c r="AE33" s="123"/>
      <c r="AF33" s="123"/>
      <c r="AG33" s="123"/>
      <c r="AH33" s="123"/>
      <c r="AI33" s="124"/>
      <c r="AJ33" s="22">
        <v>0</v>
      </c>
      <c r="AK33" s="88"/>
      <c r="AL33" s="20">
        <v>0</v>
      </c>
      <c r="AM33" s="19">
        <v>0</v>
      </c>
      <c r="AN33" s="19"/>
      <c r="AO33" s="17">
        <v>0</v>
      </c>
      <c r="AP33" s="17"/>
      <c r="AQ33" s="20">
        <v>8</v>
      </c>
      <c r="AR33" s="20">
        <v>2</v>
      </c>
      <c r="AS33" s="20">
        <v>15</v>
      </c>
      <c r="AT33" s="19">
        <v>20</v>
      </c>
      <c r="AU33" s="19"/>
      <c r="AV33" s="17">
        <v>4</v>
      </c>
      <c r="AW33" s="17"/>
      <c r="AX33" s="24"/>
      <c r="AY33" s="122"/>
      <c r="AZ33" s="10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4"/>
      <c r="BL33" s="122"/>
      <c r="BM33" s="10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4"/>
      <c r="BY33" s="122"/>
      <c r="BZ33" s="10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4"/>
      <c r="CL33" s="103"/>
      <c r="CM33" s="123"/>
      <c r="CN33" s="123"/>
      <c r="CO33" s="123"/>
      <c r="CP33" s="123"/>
      <c r="CQ33" s="123"/>
      <c r="CR33" s="123"/>
      <c r="CS33" s="123"/>
      <c r="CT33" s="124"/>
      <c r="CU33" s="89">
        <v>4</v>
      </c>
    </row>
    <row r="34" spans="1:99" s="81" customFormat="1" x14ac:dyDescent="0.25">
      <c r="A34" s="17">
        <v>21</v>
      </c>
      <c r="B34" s="18" t="s">
        <v>36</v>
      </c>
      <c r="C34" s="14" t="s">
        <v>125</v>
      </c>
      <c r="D34" s="14" t="s">
        <v>32</v>
      </c>
      <c r="E34" s="93" t="s">
        <v>21</v>
      </c>
      <c r="F34" s="121">
        <f t="shared" si="2"/>
        <v>30</v>
      </c>
      <c r="G34" s="108" t="s">
        <v>88</v>
      </c>
      <c r="H34" s="84">
        <f t="shared" si="3"/>
        <v>4</v>
      </c>
      <c r="I34" s="109">
        <v>0</v>
      </c>
      <c r="J34" s="103">
        <f t="shared" si="10"/>
        <v>16</v>
      </c>
      <c r="K34" s="123">
        <f t="shared" si="4"/>
        <v>10</v>
      </c>
      <c r="L34" s="125">
        <v>0</v>
      </c>
      <c r="M34" s="123">
        <v>0</v>
      </c>
      <c r="N34" s="123">
        <f t="shared" si="5"/>
        <v>0</v>
      </c>
      <c r="O34" s="123"/>
      <c r="P34" s="123"/>
      <c r="Q34" s="123"/>
      <c r="R34" s="93">
        <f t="shared" si="6"/>
        <v>2</v>
      </c>
      <c r="S34" s="126"/>
      <c r="T34" s="127"/>
      <c r="U34" s="125"/>
      <c r="V34" s="125"/>
      <c r="W34" s="125"/>
      <c r="X34" s="125"/>
      <c r="Y34" s="125"/>
      <c r="Z34" s="125"/>
      <c r="AA34" s="123"/>
      <c r="AB34" s="123"/>
      <c r="AC34" s="123"/>
      <c r="AD34" s="123"/>
      <c r="AE34" s="123"/>
      <c r="AF34" s="123"/>
      <c r="AG34" s="123"/>
      <c r="AH34" s="123"/>
      <c r="AI34" s="124"/>
      <c r="AJ34" s="21">
        <v>16</v>
      </c>
      <c r="AK34" s="43">
        <v>4</v>
      </c>
      <c r="AL34" s="19">
        <v>10</v>
      </c>
      <c r="AM34" s="19">
        <v>0</v>
      </c>
      <c r="AN34" s="19"/>
      <c r="AO34" s="23">
        <v>2</v>
      </c>
      <c r="AP34" s="23"/>
      <c r="AQ34" s="20">
        <v>0</v>
      </c>
      <c r="AR34" s="20"/>
      <c r="AS34" s="20">
        <v>0</v>
      </c>
      <c r="AT34" s="19">
        <v>0</v>
      </c>
      <c r="AU34" s="19"/>
      <c r="AV34" s="17">
        <v>0</v>
      </c>
      <c r="AW34" s="17"/>
      <c r="AX34" s="24"/>
      <c r="AY34" s="122"/>
      <c r="AZ34" s="10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4"/>
      <c r="BL34" s="122"/>
      <c r="BM34" s="10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4"/>
      <c r="BY34" s="122"/>
      <c r="BZ34" s="10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4"/>
      <c r="CL34" s="103"/>
      <c r="CM34" s="123"/>
      <c r="CN34" s="123"/>
      <c r="CO34" s="123"/>
      <c r="CP34" s="123"/>
      <c r="CQ34" s="123"/>
      <c r="CR34" s="123"/>
      <c r="CS34" s="123"/>
      <c r="CT34" s="124"/>
      <c r="CU34" s="89">
        <v>2</v>
      </c>
    </row>
    <row r="35" spans="1:99" s="81" customFormat="1" x14ac:dyDescent="0.25">
      <c r="A35" s="17">
        <v>22</v>
      </c>
      <c r="B35" s="18" t="s">
        <v>37</v>
      </c>
      <c r="C35" s="14" t="s">
        <v>126</v>
      </c>
      <c r="D35" s="14" t="s">
        <v>38</v>
      </c>
      <c r="E35" s="93" t="s">
        <v>16</v>
      </c>
      <c r="F35" s="121">
        <f t="shared" si="2"/>
        <v>35</v>
      </c>
      <c r="G35" s="108" t="s">
        <v>88</v>
      </c>
      <c r="H35" s="84">
        <f t="shared" si="3"/>
        <v>3</v>
      </c>
      <c r="I35" s="109">
        <v>0</v>
      </c>
      <c r="J35" s="103">
        <f t="shared" si="10"/>
        <v>12</v>
      </c>
      <c r="K35" s="123">
        <f t="shared" si="4"/>
        <v>0</v>
      </c>
      <c r="L35" s="125">
        <v>0</v>
      </c>
      <c r="M35" s="123">
        <v>0</v>
      </c>
      <c r="N35" s="123">
        <f t="shared" si="5"/>
        <v>20</v>
      </c>
      <c r="O35" s="123"/>
      <c r="P35" s="123"/>
      <c r="Q35" s="123"/>
      <c r="R35" s="93">
        <f t="shared" si="6"/>
        <v>3</v>
      </c>
      <c r="S35" s="126"/>
      <c r="T35" s="127"/>
      <c r="U35" s="125"/>
      <c r="V35" s="125"/>
      <c r="W35" s="125"/>
      <c r="X35" s="125"/>
      <c r="Y35" s="125"/>
      <c r="Z35" s="125"/>
      <c r="AA35" s="123"/>
      <c r="AB35" s="123"/>
      <c r="AC35" s="123"/>
      <c r="AD35" s="123"/>
      <c r="AE35" s="123"/>
      <c r="AF35" s="123"/>
      <c r="AG35" s="123"/>
      <c r="AH35" s="123"/>
      <c r="AI35" s="124"/>
      <c r="AJ35" s="21">
        <v>12</v>
      </c>
      <c r="AK35" s="43">
        <v>3</v>
      </c>
      <c r="AL35" s="19">
        <v>0</v>
      </c>
      <c r="AM35" s="19">
        <v>20</v>
      </c>
      <c r="AN35" s="19"/>
      <c r="AO35" s="23">
        <v>3</v>
      </c>
      <c r="AP35" s="23"/>
      <c r="AQ35" s="19">
        <v>0</v>
      </c>
      <c r="AR35" s="19"/>
      <c r="AS35" s="19">
        <v>0</v>
      </c>
      <c r="AT35" s="19">
        <v>0</v>
      </c>
      <c r="AU35" s="19"/>
      <c r="AV35" s="23">
        <v>0</v>
      </c>
      <c r="AW35" s="23"/>
      <c r="AX35" s="26"/>
      <c r="AY35" s="122"/>
      <c r="AZ35" s="10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4"/>
      <c r="BL35" s="122"/>
      <c r="BM35" s="10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4"/>
      <c r="BY35" s="122"/>
      <c r="BZ35" s="10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4"/>
      <c r="CL35" s="103"/>
      <c r="CM35" s="123"/>
      <c r="CN35" s="123"/>
      <c r="CO35" s="123"/>
      <c r="CP35" s="123"/>
      <c r="CQ35" s="123"/>
      <c r="CR35" s="123"/>
      <c r="CS35" s="123"/>
      <c r="CT35" s="124"/>
      <c r="CU35" s="89">
        <v>0</v>
      </c>
    </row>
    <row r="36" spans="1:99" s="81" customFormat="1" x14ac:dyDescent="0.25">
      <c r="A36" s="13">
        <v>23</v>
      </c>
      <c r="B36" s="18" t="s">
        <v>39</v>
      </c>
      <c r="C36" s="14" t="s">
        <v>127</v>
      </c>
      <c r="D36" s="14" t="s">
        <v>38</v>
      </c>
      <c r="E36" s="93" t="s">
        <v>21</v>
      </c>
      <c r="F36" s="121">
        <f t="shared" si="2"/>
        <v>20</v>
      </c>
      <c r="G36" s="108" t="s">
        <v>88</v>
      </c>
      <c r="H36" s="84">
        <f t="shared" si="3"/>
        <v>4</v>
      </c>
      <c r="I36" s="109">
        <v>0</v>
      </c>
      <c r="J36" s="103">
        <f t="shared" si="10"/>
        <v>16</v>
      </c>
      <c r="K36" s="123">
        <f t="shared" si="4"/>
        <v>0</v>
      </c>
      <c r="L36" s="125">
        <v>0</v>
      </c>
      <c r="M36" s="123">
        <v>0</v>
      </c>
      <c r="N36" s="123">
        <f t="shared" si="5"/>
        <v>0</v>
      </c>
      <c r="O36" s="123"/>
      <c r="P36" s="123"/>
      <c r="Q36" s="123"/>
      <c r="R36" s="93">
        <f t="shared" si="6"/>
        <v>1</v>
      </c>
      <c r="S36" s="126"/>
      <c r="T36" s="127"/>
      <c r="U36" s="125"/>
      <c r="V36" s="125"/>
      <c r="W36" s="125"/>
      <c r="X36" s="125"/>
      <c r="Y36" s="125"/>
      <c r="Z36" s="125"/>
      <c r="AA36" s="123"/>
      <c r="AB36" s="123"/>
      <c r="AC36" s="123"/>
      <c r="AD36" s="123"/>
      <c r="AE36" s="123"/>
      <c r="AF36" s="123"/>
      <c r="AG36" s="123"/>
      <c r="AH36" s="123"/>
      <c r="AI36" s="124"/>
      <c r="AJ36" s="21">
        <v>0</v>
      </c>
      <c r="AK36" s="43"/>
      <c r="AL36" s="19">
        <v>0</v>
      </c>
      <c r="AM36" s="19">
        <v>0</v>
      </c>
      <c r="AN36" s="19"/>
      <c r="AO36" s="23">
        <v>0</v>
      </c>
      <c r="AP36" s="23"/>
      <c r="AQ36" s="19">
        <v>16</v>
      </c>
      <c r="AR36" s="19">
        <v>4</v>
      </c>
      <c r="AS36" s="19">
        <v>0</v>
      </c>
      <c r="AT36" s="19">
        <v>0</v>
      </c>
      <c r="AU36" s="19"/>
      <c r="AV36" s="23">
        <v>1</v>
      </c>
      <c r="AW36" s="23"/>
      <c r="AX36" s="26"/>
      <c r="AY36" s="122"/>
      <c r="AZ36" s="10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4"/>
      <c r="BL36" s="122"/>
      <c r="BM36" s="10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4"/>
      <c r="BY36" s="122"/>
      <c r="BZ36" s="103"/>
      <c r="CA36" s="123"/>
      <c r="CB36" s="123"/>
      <c r="CC36" s="123"/>
      <c r="CD36" s="123"/>
      <c r="CE36" s="123"/>
      <c r="CF36" s="123"/>
      <c r="CG36" s="123"/>
      <c r="CH36" s="123"/>
      <c r="CI36" s="123"/>
      <c r="CJ36" s="123"/>
      <c r="CK36" s="124"/>
      <c r="CL36" s="103"/>
      <c r="CM36" s="123"/>
      <c r="CN36" s="123"/>
      <c r="CO36" s="123"/>
      <c r="CP36" s="123"/>
      <c r="CQ36" s="123"/>
      <c r="CR36" s="123"/>
      <c r="CS36" s="123"/>
      <c r="CT36" s="124"/>
      <c r="CU36" s="89">
        <v>0</v>
      </c>
    </row>
    <row r="37" spans="1:99" s="81" customFormat="1" x14ac:dyDescent="0.25">
      <c r="A37" s="13">
        <v>24</v>
      </c>
      <c r="B37" s="18" t="s">
        <v>40</v>
      </c>
      <c r="C37" s="14" t="s">
        <v>128</v>
      </c>
      <c r="D37" s="14" t="s">
        <v>15</v>
      </c>
      <c r="E37" s="93" t="s">
        <v>21</v>
      </c>
      <c r="F37" s="121">
        <f t="shared" si="2"/>
        <v>15</v>
      </c>
      <c r="G37" s="108"/>
      <c r="H37" s="84">
        <f t="shared" si="3"/>
        <v>0</v>
      </c>
      <c r="I37" s="109">
        <v>0</v>
      </c>
      <c r="J37" s="103">
        <f t="shared" si="10"/>
        <v>0</v>
      </c>
      <c r="K37" s="123">
        <f t="shared" si="4"/>
        <v>15</v>
      </c>
      <c r="L37" s="125">
        <v>0</v>
      </c>
      <c r="M37" s="123">
        <v>0</v>
      </c>
      <c r="N37" s="123">
        <f t="shared" si="5"/>
        <v>0</v>
      </c>
      <c r="O37" s="123"/>
      <c r="P37" s="123"/>
      <c r="Q37" s="123"/>
      <c r="R37" s="93">
        <f t="shared" si="6"/>
        <v>1</v>
      </c>
      <c r="S37" s="126"/>
      <c r="T37" s="127"/>
      <c r="U37" s="125"/>
      <c r="V37" s="125"/>
      <c r="W37" s="125"/>
      <c r="X37" s="125"/>
      <c r="Y37" s="125"/>
      <c r="Z37" s="125"/>
      <c r="AA37" s="123"/>
      <c r="AB37" s="123"/>
      <c r="AC37" s="123"/>
      <c r="AD37" s="123"/>
      <c r="AE37" s="123"/>
      <c r="AF37" s="123"/>
      <c r="AG37" s="123"/>
      <c r="AH37" s="123"/>
      <c r="AI37" s="124"/>
      <c r="AJ37" s="22">
        <v>0</v>
      </c>
      <c r="AK37" s="88"/>
      <c r="AL37" s="20">
        <v>0</v>
      </c>
      <c r="AM37" s="19">
        <v>0</v>
      </c>
      <c r="AN37" s="19"/>
      <c r="AO37" s="17">
        <v>0</v>
      </c>
      <c r="AP37" s="17"/>
      <c r="AQ37" s="19">
        <v>0</v>
      </c>
      <c r="AR37" s="19"/>
      <c r="AS37" s="19">
        <v>15</v>
      </c>
      <c r="AT37" s="19">
        <v>0</v>
      </c>
      <c r="AU37" s="19"/>
      <c r="AV37" s="23">
        <v>1</v>
      </c>
      <c r="AW37" s="23"/>
      <c r="AX37" s="26"/>
      <c r="AY37" s="122"/>
      <c r="AZ37" s="10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4"/>
      <c r="BL37" s="122"/>
      <c r="BM37" s="10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4"/>
      <c r="BY37" s="122"/>
      <c r="BZ37" s="10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4"/>
      <c r="CL37" s="103"/>
      <c r="CM37" s="123"/>
      <c r="CN37" s="123"/>
      <c r="CO37" s="123"/>
      <c r="CP37" s="123"/>
      <c r="CQ37" s="123"/>
      <c r="CR37" s="123"/>
      <c r="CS37" s="123"/>
      <c r="CT37" s="124"/>
      <c r="CU37" s="89">
        <v>0</v>
      </c>
    </row>
    <row r="38" spans="1:99" s="81" customFormat="1" x14ac:dyDescent="0.25">
      <c r="A38" s="17">
        <v>25</v>
      </c>
      <c r="B38" s="18" t="s">
        <v>41</v>
      </c>
      <c r="C38" s="14" t="s">
        <v>129</v>
      </c>
      <c r="D38" s="14" t="s">
        <v>20</v>
      </c>
      <c r="E38" s="93" t="s">
        <v>21</v>
      </c>
      <c r="F38" s="121">
        <f t="shared" si="2"/>
        <v>15</v>
      </c>
      <c r="G38" s="108"/>
      <c r="H38" s="84">
        <f t="shared" si="3"/>
        <v>0</v>
      </c>
      <c r="I38" s="109">
        <v>0</v>
      </c>
      <c r="J38" s="103">
        <f t="shared" si="10"/>
        <v>0</v>
      </c>
      <c r="K38" s="123">
        <f t="shared" si="4"/>
        <v>0</v>
      </c>
      <c r="L38" s="125">
        <v>0</v>
      </c>
      <c r="M38" s="123">
        <v>0</v>
      </c>
      <c r="N38" s="123">
        <f t="shared" si="5"/>
        <v>15</v>
      </c>
      <c r="O38" s="123"/>
      <c r="P38" s="123"/>
      <c r="Q38" s="123"/>
      <c r="R38" s="93">
        <f t="shared" si="6"/>
        <v>1</v>
      </c>
      <c r="S38" s="126"/>
      <c r="T38" s="127"/>
      <c r="U38" s="125"/>
      <c r="V38" s="125"/>
      <c r="W38" s="125"/>
      <c r="X38" s="125"/>
      <c r="Y38" s="125"/>
      <c r="Z38" s="125"/>
      <c r="AA38" s="123"/>
      <c r="AB38" s="123"/>
      <c r="AC38" s="123"/>
      <c r="AD38" s="123"/>
      <c r="AE38" s="123"/>
      <c r="AF38" s="123"/>
      <c r="AG38" s="123"/>
      <c r="AH38" s="123"/>
      <c r="AI38" s="124"/>
      <c r="AJ38" s="21">
        <v>0</v>
      </c>
      <c r="AK38" s="43"/>
      <c r="AL38" s="19">
        <v>0</v>
      </c>
      <c r="AM38" s="25">
        <v>15</v>
      </c>
      <c r="AN38" s="25"/>
      <c r="AO38" s="23">
        <v>1</v>
      </c>
      <c r="AP38" s="23"/>
      <c r="AQ38" s="13">
        <v>0</v>
      </c>
      <c r="AR38" s="13"/>
      <c r="AS38" s="13">
        <v>0</v>
      </c>
      <c r="AT38" s="25">
        <v>0</v>
      </c>
      <c r="AU38" s="25"/>
      <c r="AV38" s="14">
        <v>0</v>
      </c>
      <c r="AW38" s="14"/>
      <c r="AX38" s="27"/>
      <c r="AY38" s="122"/>
      <c r="AZ38" s="10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4"/>
      <c r="BL38" s="122"/>
      <c r="BM38" s="10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4"/>
      <c r="BY38" s="122"/>
      <c r="BZ38" s="10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4"/>
      <c r="CL38" s="103"/>
      <c r="CM38" s="123"/>
      <c r="CN38" s="123"/>
      <c r="CO38" s="123"/>
      <c r="CP38" s="123"/>
      <c r="CQ38" s="123"/>
      <c r="CR38" s="123"/>
      <c r="CS38" s="123"/>
      <c r="CT38" s="124"/>
      <c r="CU38" s="89">
        <v>0</v>
      </c>
    </row>
    <row r="39" spans="1:99" s="81" customFormat="1" x14ac:dyDescent="0.25">
      <c r="A39" s="17">
        <v>26</v>
      </c>
      <c r="B39" s="13" t="s">
        <v>65</v>
      </c>
      <c r="C39" s="49" t="s">
        <v>201</v>
      </c>
      <c r="D39" s="14" t="s">
        <v>20</v>
      </c>
      <c r="E39" s="93" t="s">
        <v>21</v>
      </c>
      <c r="F39" s="121">
        <f t="shared" si="2"/>
        <v>12</v>
      </c>
      <c r="G39" s="108"/>
      <c r="H39" s="84">
        <f t="shared" si="3"/>
        <v>0</v>
      </c>
      <c r="I39" s="109">
        <v>1</v>
      </c>
      <c r="J39" s="103">
        <f t="shared" ref="J39" si="11">SUM(S39+AA39+AJ39+AQ39)</f>
        <v>0</v>
      </c>
      <c r="K39" s="123">
        <f t="shared" si="4"/>
        <v>0</v>
      </c>
      <c r="L39" s="125">
        <v>0</v>
      </c>
      <c r="M39" s="123">
        <v>0</v>
      </c>
      <c r="N39" s="123">
        <f t="shared" si="5"/>
        <v>12</v>
      </c>
      <c r="O39" s="123"/>
      <c r="P39" s="123"/>
      <c r="Q39" s="123"/>
      <c r="R39" s="93">
        <f t="shared" si="6"/>
        <v>1</v>
      </c>
      <c r="S39" s="126"/>
      <c r="T39" s="127"/>
      <c r="U39" s="125"/>
      <c r="V39" s="125"/>
      <c r="W39" s="125"/>
      <c r="X39" s="125"/>
      <c r="Y39" s="125"/>
      <c r="Z39" s="125"/>
      <c r="AA39" s="123"/>
      <c r="AB39" s="123"/>
      <c r="AC39" s="123"/>
      <c r="AD39" s="123"/>
      <c r="AE39" s="123"/>
      <c r="AF39" s="123"/>
      <c r="AG39" s="123"/>
      <c r="AH39" s="123"/>
      <c r="AI39" s="124"/>
      <c r="AJ39" s="21">
        <v>0</v>
      </c>
      <c r="AK39" s="43"/>
      <c r="AL39" s="19"/>
      <c r="AM39" s="25">
        <v>12</v>
      </c>
      <c r="AN39" s="25"/>
      <c r="AO39" s="23">
        <v>1</v>
      </c>
      <c r="AP39" s="23"/>
      <c r="AQ39" s="13"/>
      <c r="AR39" s="13"/>
      <c r="AS39" s="13"/>
      <c r="AT39" s="25"/>
      <c r="AU39" s="25"/>
      <c r="AV39" s="14"/>
      <c r="AW39" s="14"/>
      <c r="AX39" s="27"/>
      <c r="AY39" s="122"/>
      <c r="AZ39" s="10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4"/>
      <c r="BL39" s="122"/>
      <c r="BM39" s="10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4"/>
      <c r="BY39" s="122"/>
      <c r="BZ39" s="10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4"/>
      <c r="CL39" s="103"/>
      <c r="CM39" s="123"/>
      <c r="CN39" s="123"/>
      <c r="CO39" s="123"/>
      <c r="CP39" s="123"/>
      <c r="CQ39" s="123"/>
      <c r="CR39" s="123"/>
      <c r="CS39" s="123"/>
      <c r="CT39" s="124"/>
      <c r="CU39" s="89"/>
    </row>
    <row r="40" spans="1:99" s="81" customFormat="1" x14ac:dyDescent="0.25">
      <c r="A40" s="13">
        <v>27</v>
      </c>
      <c r="B40" s="18" t="s">
        <v>42</v>
      </c>
      <c r="C40" s="14" t="s">
        <v>130</v>
      </c>
      <c r="D40" s="14" t="s">
        <v>32</v>
      </c>
      <c r="E40" s="93" t="s">
        <v>16</v>
      </c>
      <c r="F40" s="121">
        <f t="shared" si="2"/>
        <v>120</v>
      </c>
      <c r="G40" s="108" t="s">
        <v>88</v>
      </c>
      <c r="H40" s="84">
        <f t="shared" si="3"/>
        <v>12</v>
      </c>
      <c r="I40" s="109">
        <v>2</v>
      </c>
      <c r="J40" s="103">
        <f t="shared" ref="J40:J53" si="12">SUM(BR40+BL40+AY40+BE40)</f>
        <v>48</v>
      </c>
      <c r="K40" s="123">
        <f t="shared" si="4"/>
        <v>60</v>
      </c>
      <c r="L40" s="123">
        <f>SUM(V40+AD40+BB40+BH40)</f>
        <v>0</v>
      </c>
      <c r="M40" s="123">
        <v>0</v>
      </c>
      <c r="N40" s="123">
        <f t="shared" si="5"/>
        <v>0</v>
      </c>
      <c r="O40" s="123"/>
      <c r="P40" s="123"/>
      <c r="Q40" s="123"/>
      <c r="R40" s="93">
        <f t="shared" si="6"/>
        <v>10</v>
      </c>
      <c r="S40" s="126"/>
      <c r="T40" s="127"/>
      <c r="U40" s="125"/>
      <c r="V40" s="125"/>
      <c r="W40" s="125"/>
      <c r="X40" s="125"/>
      <c r="Y40" s="125"/>
      <c r="Z40" s="125"/>
      <c r="AA40" s="123"/>
      <c r="AB40" s="123"/>
      <c r="AC40" s="123"/>
      <c r="AD40" s="123"/>
      <c r="AE40" s="123"/>
      <c r="AF40" s="123"/>
      <c r="AG40" s="123"/>
      <c r="AH40" s="123"/>
      <c r="AI40" s="124"/>
      <c r="AJ40" s="21"/>
      <c r="AK40" s="43"/>
      <c r="AL40" s="19"/>
      <c r="AM40" s="25"/>
      <c r="AN40" s="25"/>
      <c r="AO40" s="23"/>
      <c r="AP40" s="23"/>
      <c r="AQ40" s="13"/>
      <c r="AR40" s="13"/>
      <c r="AS40" s="13"/>
      <c r="AT40" s="25"/>
      <c r="AU40" s="25"/>
      <c r="AV40" s="14"/>
      <c r="AW40" s="14"/>
      <c r="AX40" s="27"/>
      <c r="AY40" s="21">
        <v>24</v>
      </c>
      <c r="AZ40" s="43">
        <v>6</v>
      </c>
      <c r="BA40" s="19">
        <v>30</v>
      </c>
      <c r="BB40" s="25">
        <v>0</v>
      </c>
      <c r="BC40" s="25"/>
      <c r="BD40" s="23">
        <v>5</v>
      </c>
      <c r="BE40" s="13">
        <v>24</v>
      </c>
      <c r="BF40" s="13">
        <v>6</v>
      </c>
      <c r="BG40" s="13">
        <v>30</v>
      </c>
      <c r="BH40" s="25">
        <v>0</v>
      </c>
      <c r="BI40" s="14">
        <v>5</v>
      </c>
      <c r="BJ40" s="14"/>
      <c r="BK40" s="27"/>
      <c r="BL40" s="122"/>
      <c r="BM40" s="10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4"/>
      <c r="BY40" s="122"/>
      <c r="BZ40" s="10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4"/>
      <c r="CL40" s="103"/>
      <c r="CM40" s="123"/>
      <c r="CN40" s="123"/>
      <c r="CO40" s="123"/>
      <c r="CP40" s="123"/>
      <c r="CQ40" s="123"/>
      <c r="CR40" s="123"/>
      <c r="CS40" s="123"/>
      <c r="CT40" s="124"/>
      <c r="CU40" s="89">
        <v>10</v>
      </c>
    </row>
    <row r="41" spans="1:99" s="81" customFormat="1" x14ac:dyDescent="0.25">
      <c r="A41" s="13">
        <v>28</v>
      </c>
      <c r="B41" s="18" t="s">
        <v>43</v>
      </c>
      <c r="C41" s="49" t="s">
        <v>131</v>
      </c>
      <c r="D41" s="14" t="s">
        <v>32</v>
      </c>
      <c r="E41" s="93" t="s">
        <v>21</v>
      </c>
      <c r="F41" s="121">
        <f t="shared" si="2"/>
        <v>30</v>
      </c>
      <c r="G41" s="108" t="s">
        <v>88</v>
      </c>
      <c r="H41" s="84">
        <f t="shared" si="3"/>
        <v>3</v>
      </c>
      <c r="I41" s="109">
        <v>0</v>
      </c>
      <c r="J41" s="103">
        <f>SUM(BR41+BL41+AY41+BE41+AQ41)</f>
        <v>12</v>
      </c>
      <c r="K41" s="123">
        <f t="shared" si="4"/>
        <v>15</v>
      </c>
      <c r="L41" s="123">
        <f>SUM(V41+AD41+BB41+BH41)</f>
        <v>0</v>
      </c>
      <c r="M41" s="123">
        <v>0</v>
      </c>
      <c r="N41" s="123">
        <f t="shared" si="5"/>
        <v>0</v>
      </c>
      <c r="O41" s="123"/>
      <c r="P41" s="123"/>
      <c r="Q41" s="123"/>
      <c r="R41" s="93">
        <f t="shared" si="6"/>
        <v>2</v>
      </c>
      <c r="S41" s="126"/>
      <c r="T41" s="127"/>
      <c r="U41" s="125"/>
      <c r="V41" s="125"/>
      <c r="W41" s="125"/>
      <c r="X41" s="125"/>
      <c r="Y41" s="125"/>
      <c r="Z41" s="125"/>
      <c r="AA41" s="123"/>
      <c r="AB41" s="123"/>
      <c r="AC41" s="123"/>
      <c r="AD41" s="123"/>
      <c r="AE41" s="123"/>
      <c r="AF41" s="123"/>
      <c r="AG41" s="123"/>
      <c r="AH41" s="123"/>
      <c r="AI41" s="124"/>
      <c r="AJ41" s="21"/>
      <c r="AK41" s="43"/>
      <c r="AL41" s="19"/>
      <c r="AM41" s="25"/>
      <c r="AN41" s="25"/>
      <c r="AO41" s="23"/>
      <c r="AP41" s="23"/>
      <c r="AQ41" s="13">
        <v>12</v>
      </c>
      <c r="AR41" s="13">
        <v>3</v>
      </c>
      <c r="AS41" s="13">
        <v>15</v>
      </c>
      <c r="AT41" s="25">
        <v>0</v>
      </c>
      <c r="AU41" s="25"/>
      <c r="AV41" s="14">
        <v>2</v>
      </c>
      <c r="AW41" s="14"/>
      <c r="AX41" s="27"/>
      <c r="AY41" s="21"/>
      <c r="AZ41" s="43"/>
      <c r="BA41" s="19"/>
      <c r="BB41" s="25"/>
      <c r="BC41" s="25"/>
      <c r="BD41" s="23"/>
      <c r="BE41" s="13"/>
      <c r="BF41" s="13"/>
      <c r="BG41" s="13"/>
      <c r="BH41" s="13"/>
      <c r="BI41" s="14"/>
      <c r="BJ41" s="14"/>
      <c r="BK41" s="27"/>
      <c r="BL41" s="122"/>
      <c r="BM41" s="10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4"/>
      <c r="BY41" s="122"/>
      <c r="BZ41" s="10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4"/>
      <c r="CL41" s="103"/>
      <c r="CM41" s="123"/>
      <c r="CN41" s="123"/>
      <c r="CO41" s="123"/>
      <c r="CP41" s="123"/>
      <c r="CQ41" s="123"/>
      <c r="CR41" s="123"/>
      <c r="CS41" s="123"/>
      <c r="CT41" s="124"/>
      <c r="CU41" s="89"/>
    </row>
    <row r="42" spans="1:99" s="81" customFormat="1" x14ac:dyDescent="0.25">
      <c r="A42" s="13">
        <v>29</v>
      </c>
      <c r="B42" s="18" t="s">
        <v>44</v>
      </c>
      <c r="C42" s="112" t="s">
        <v>132</v>
      </c>
      <c r="D42" s="14" t="s">
        <v>32</v>
      </c>
      <c r="E42" s="93" t="s">
        <v>16</v>
      </c>
      <c r="F42" s="121">
        <f>SUM(J42:Q42)+H42</f>
        <v>120</v>
      </c>
      <c r="G42" s="108" t="s">
        <v>88</v>
      </c>
      <c r="H42" s="84">
        <f t="shared" si="3"/>
        <v>9</v>
      </c>
      <c r="I42" s="109">
        <v>2</v>
      </c>
      <c r="J42" s="103">
        <f>SUM(BR42+BL42+AY42+BE42)</f>
        <v>36</v>
      </c>
      <c r="K42" s="123">
        <f t="shared" si="4"/>
        <v>75</v>
      </c>
      <c r="L42" s="123">
        <v>0</v>
      </c>
      <c r="M42" s="123">
        <v>0</v>
      </c>
      <c r="N42" s="123">
        <f t="shared" si="5"/>
        <v>0</v>
      </c>
      <c r="O42" s="123"/>
      <c r="P42" s="123"/>
      <c r="Q42" s="123"/>
      <c r="R42" s="93">
        <f t="shared" si="6"/>
        <v>10</v>
      </c>
      <c r="S42" s="126"/>
      <c r="T42" s="127"/>
      <c r="U42" s="125"/>
      <c r="V42" s="125"/>
      <c r="W42" s="125"/>
      <c r="X42" s="125"/>
      <c r="Y42" s="125"/>
      <c r="Z42" s="125"/>
      <c r="AA42" s="123"/>
      <c r="AB42" s="123"/>
      <c r="AC42" s="123"/>
      <c r="AD42" s="123"/>
      <c r="AE42" s="123"/>
      <c r="AF42" s="123"/>
      <c r="AG42" s="123"/>
      <c r="AH42" s="123"/>
      <c r="AI42" s="124"/>
      <c r="AJ42" s="21"/>
      <c r="AK42" s="43"/>
      <c r="AL42" s="19"/>
      <c r="AM42" s="25"/>
      <c r="AN42" s="25"/>
      <c r="AO42" s="23"/>
      <c r="AP42" s="23"/>
      <c r="AQ42" s="13"/>
      <c r="AR42" s="13"/>
      <c r="AS42" s="13"/>
      <c r="AT42" s="25"/>
      <c r="AU42" s="25"/>
      <c r="AV42" s="14"/>
      <c r="AW42" s="14"/>
      <c r="AX42" s="27"/>
      <c r="AY42" s="21">
        <v>12</v>
      </c>
      <c r="AZ42" s="43">
        <v>3</v>
      </c>
      <c r="BA42" s="19">
        <v>25</v>
      </c>
      <c r="BB42" s="25">
        <v>0</v>
      </c>
      <c r="BC42" s="25"/>
      <c r="BD42" s="23">
        <v>3</v>
      </c>
      <c r="BE42" s="13">
        <v>12</v>
      </c>
      <c r="BF42" s="13">
        <v>3</v>
      </c>
      <c r="BG42" s="13">
        <v>25</v>
      </c>
      <c r="BH42" s="13">
        <v>0</v>
      </c>
      <c r="BI42" s="14">
        <v>3</v>
      </c>
      <c r="BJ42" s="14"/>
      <c r="BK42" s="27"/>
      <c r="BL42" s="30">
        <v>12</v>
      </c>
      <c r="BM42" s="90">
        <v>3</v>
      </c>
      <c r="BN42" s="25">
        <v>25</v>
      </c>
      <c r="BO42" s="19">
        <v>0</v>
      </c>
      <c r="BP42" s="19"/>
      <c r="BQ42" s="25">
        <v>4</v>
      </c>
      <c r="BR42" s="25"/>
      <c r="BS42" s="123"/>
      <c r="BT42" s="25"/>
      <c r="BU42" s="19"/>
      <c r="BV42" s="25"/>
      <c r="BW42" s="25"/>
      <c r="BX42" s="31"/>
      <c r="BY42" s="122"/>
      <c r="BZ42" s="10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4"/>
      <c r="CL42" s="103"/>
      <c r="CM42" s="123"/>
      <c r="CN42" s="123"/>
      <c r="CO42" s="123"/>
      <c r="CP42" s="123"/>
      <c r="CQ42" s="123"/>
      <c r="CR42" s="123"/>
      <c r="CS42" s="123"/>
      <c r="CT42" s="124"/>
      <c r="CU42" s="89">
        <v>12</v>
      </c>
    </row>
    <row r="43" spans="1:99" s="81" customFormat="1" x14ac:dyDescent="0.25">
      <c r="A43" s="13">
        <v>30</v>
      </c>
      <c r="B43" s="18" t="s">
        <v>45</v>
      </c>
      <c r="C43" s="14" t="s">
        <v>133</v>
      </c>
      <c r="D43" s="14" t="s">
        <v>32</v>
      </c>
      <c r="E43" s="93" t="s">
        <v>16</v>
      </c>
      <c r="F43" s="121">
        <f t="shared" si="2"/>
        <v>30</v>
      </c>
      <c r="G43" s="108" t="s">
        <v>88</v>
      </c>
      <c r="H43" s="84">
        <f t="shared" si="3"/>
        <v>3</v>
      </c>
      <c r="I43" s="109">
        <v>0</v>
      </c>
      <c r="J43" s="103">
        <f t="shared" si="12"/>
        <v>12</v>
      </c>
      <c r="K43" s="123">
        <v>0</v>
      </c>
      <c r="L43" s="123">
        <f>SUM(U43+AC43+AL43+AS43+BA43+BG43+BN43+BT43+CA43+CG43+CN43+CR43)</f>
        <v>15</v>
      </c>
      <c r="M43" s="123">
        <v>0</v>
      </c>
      <c r="N43" s="123">
        <f t="shared" si="5"/>
        <v>0</v>
      </c>
      <c r="O43" s="123"/>
      <c r="P43" s="123"/>
      <c r="Q43" s="123"/>
      <c r="R43" s="93">
        <f t="shared" si="6"/>
        <v>2</v>
      </c>
      <c r="S43" s="126"/>
      <c r="T43" s="127"/>
      <c r="U43" s="125"/>
      <c r="V43" s="125"/>
      <c r="W43" s="125"/>
      <c r="X43" s="125"/>
      <c r="Y43" s="125"/>
      <c r="Z43" s="125"/>
      <c r="AA43" s="123"/>
      <c r="AB43" s="123"/>
      <c r="AC43" s="123"/>
      <c r="AD43" s="123"/>
      <c r="AE43" s="123"/>
      <c r="AF43" s="123"/>
      <c r="AG43" s="123"/>
      <c r="AH43" s="123"/>
      <c r="AI43" s="124"/>
      <c r="AJ43" s="21"/>
      <c r="AK43" s="43"/>
      <c r="AL43" s="19"/>
      <c r="AM43" s="25"/>
      <c r="AN43" s="25"/>
      <c r="AO43" s="23"/>
      <c r="AP43" s="23"/>
      <c r="AQ43" s="13"/>
      <c r="AR43" s="13"/>
      <c r="AS43" s="13"/>
      <c r="AT43" s="25"/>
      <c r="AU43" s="25"/>
      <c r="AV43" s="14"/>
      <c r="AW43" s="14"/>
      <c r="AX43" s="27"/>
      <c r="AY43" s="21">
        <v>0</v>
      </c>
      <c r="AZ43" s="43"/>
      <c r="BA43" s="19">
        <v>0</v>
      </c>
      <c r="BB43" s="25">
        <v>0</v>
      </c>
      <c r="BC43" s="25"/>
      <c r="BD43" s="23">
        <v>0</v>
      </c>
      <c r="BE43" s="13">
        <v>12</v>
      </c>
      <c r="BF43" s="13">
        <v>3</v>
      </c>
      <c r="BG43" s="13">
        <v>15</v>
      </c>
      <c r="BH43" s="25">
        <v>0</v>
      </c>
      <c r="BI43" s="14">
        <v>2</v>
      </c>
      <c r="BJ43" s="14"/>
      <c r="BK43" s="27"/>
      <c r="BL43" s="122"/>
      <c r="BM43" s="10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4"/>
      <c r="BY43" s="122"/>
      <c r="BZ43" s="10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4"/>
      <c r="CL43" s="103"/>
      <c r="CM43" s="123"/>
      <c r="CN43" s="123"/>
      <c r="CO43" s="123"/>
      <c r="CP43" s="123"/>
      <c r="CQ43" s="123"/>
      <c r="CR43" s="123"/>
      <c r="CS43" s="123"/>
      <c r="CT43" s="124"/>
      <c r="CU43" s="89">
        <v>0</v>
      </c>
    </row>
    <row r="44" spans="1:99" s="81" customFormat="1" x14ac:dyDescent="0.25">
      <c r="A44" s="17">
        <v>31</v>
      </c>
      <c r="B44" s="13" t="s">
        <v>46</v>
      </c>
      <c r="C44" s="29" t="s">
        <v>134</v>
      </c>
      <c r="D44" s="29" t="s">
        <v>27</v>
      </c>
      <c r="E44" s="93" t="s">
        <v>16</v>
      </c>
      <c r="F44" s="121">
        <f>SUM(J44:Q44)+H44</f>
        <v>45</v>
      </c>
      <c r="G44" s="108" t="s">
        <v>88</v>
      </c>
      <c r="H44" s="84">
        <f t="shared" si="3"/>
        <v>4</v>
      </c>
      <c r="I44" s="109">
        <v>0</v>
      </c>
      <c r="J44" s="103">
        <f t="shared" si="12"/>
        <v>16</v>
      </c>
      <c r="K44" s="123">
        <v>0</v>
      </c>
      <c r="L44" s="123">
        <f t="shared" ref="L44:L72" si="13">SUM(U44+AC44+AL44+AS44+BA44+BG44+BN44+BT44+CA44+CG44+CN44+CR44)</f>
        <v>25</v>
      </c>
      <c r="M44" s="123">
        <v>0</v>
      </c>
      <c r="N44" s="123">
        <f t="shared" si="5"/>
        <v>0</v>
      </c>
      <c r="O44" s="123"/>
      <c r="P44" s="123"/>
      <c r="Q44" s="123"/>
      <c r="R44" s="93">
        <f t="shared" si="6"/>
        <v>3</v>
      </c>
      <c r="S44" s="126"/>
      <c r="T44" s="127"/>
      <c r="U44" s="125"/>
      <c r="V44" s="125"/>
      <c r="W44" s="125"/>
      <c r="X44" s="125"/>
      <c r="Y44" s="125"/>
      <c r="Z44" s="125"/>
      <c r="AA44" s="123"/>
      <c r="AB44" s="123"/>
      <c r="AC44" s="123"/>
      <c r="AD44" s="123"/>
      <c r="AE44" s="123"/>
      <c r="AF44" s="123"/>
      <c r="AG44" s="123"/>
      <c r="AH44" s="123"/>
      <c r="AI44" s="124"/>
      <c r="AJ44" s="21"/>
      <c r="AK44" s="43"/>
      <c r="AL44" s="19"/>
      <c r="AM44" s="25"/>
      <c r="AN44" s="25"/>
      <c r="AO44" s="23"/>
      <c r="AP44" s="23"/>
      <c r="AQ44" s="13"/>
      <c r="AR44" s="13"/>
      <c r="AS44" s="13"/>
      <c r="AT44" s="25"/>
      <c r="AU44" s="25"/>
      <c r="AV44" s="14"/>
      <c r="AW44" s="14"/>
      <c r="AX44" s="27"/>
      <c r="AY44" s="12">
        <v>0</v>
      </c>
      <c r="AZ44" s="89"/>
      <c r="BA44" s="13">
        <v>0</v>
      </c>
      <c r="BB44" s="25">
        <v>0</v>
      </c>
      <c r="BC44" s="25"/>
      <c r="BD44" s="14">
        <v>0</v>
      </c>
      <c r="BE44" s="13">
        <v>16</v>
      </c>
      <c r="BF44" s="13">
        <v>4</v>
      </c>
      <c r="BG44" s="13">
        <v>25</v>
      </c>
      <c r="BH44" s="25">
        <v>0</v>
      </c>
      <c r="BI44" s="14">
        <v>3</v>
      </c>
      <c r="BJ44" s="14"/>
      <c r="BK44" s="27"/>
      <c r="BL44" s="122"/>
      <c r="BM44" s="10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4"/>
      <c r="BY44" s="122"/>
      <c r="BZ44" s="10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4"/>
      <c r="CL44" s="103"/>
      <c r="CM44" s="123"/>
      <c r="CN44" s="123"/>
      <c r="CO44" s="123"/>
      <c r="CP44" s="123"/>
      <c r="CQ44" s="123"/>
      <c r="CR44" s="123"/>
      <c r="CS44" s="123"/>
      <c r="CT44" s="124"/>
      <c r="CU44" s="89">
        <v>0</v>
      </c>
    </row>
    <row r="45" spans="1:99" s="81" customFormat="1" x14ac:dyDescent="0.25">
      <c r="A45" s="17">
        <v>32</v>
      </c>
      <c r="B45" s="32" t="s">
        <v>47</v>
      </c>
      <c r="C45" s="33" t="s">
        <v>135</v>
      </c>
      <c r="D45" s="33" t="s">
        <v>16</v>
      </c>
      <c r="E45" s="93" t="s">
        <v>16</v>
      </c>
      <c r="F45" s="121">
        <f t="shared" si="2"/>
        <v>45</v>
      </c>
      <c r="G45" s="108" t="s">
        <v>88</v>
      </c>
      <c r="H45" s="84">
        <f>SUM(T45,AB45,AK45,AR45,AZ45,BF45,BM45,BS45,BZ45,CF45)</f>
        <v>4</v>
      </c>
      <c r="I45" s="109">
        <v>0</v>
      </c>
      <c r="J45" s="103">
        <f>SUM(BR45+BL45+AY45+BE45+AJ45)</f>
        <v>16</v>
      </c>
      <c r="K45" s="123">
        <f>SUM(BT45+BN45+BA45+BG45)</f>
        <v>0</v>
      </c>
      <c r="L45" s="123">
        <f t="shared" si="13"/>
        <v>25</v>
      </c>
      <c r="M45" s="123">
        <v>0</v>
      </c>
      <c r="N45" s="123">
        <f>SUM(V45,AD45,AM45,AT45,BB45,BH45,BO45,BU45,CB45,CH45,CN45)</f>
        <v>0</v>
      </c>
      <c r="O45" s="123"/>
      <c r="P45" s="123"/>
      <c r="Q45" s="123"/>
      <c r="R45" s="93">
        <f>SUM(Y45,AG45,AO45,AV45,BD45,BI45,BQ45,BV45,CD45,CI45,CP45,CR45)</f>
        <v>3</v>
      </c>
      <c r="S45" s="126"/>
      <c r="T45" s="127"/>
      <c r="U45" s="125"/>
      <c r="V45" s="125"/>
      <c r="W45" s="125"/>
      <c r="X45" s="125"/>
      <c r="Y45" s="125"/>
      <c r="Z45" s="125"/>
      <c r="AA45" s="123"/>
      <c r="AB45" s="123"/>
      <c r="AC45" s="123"/>
      <c r="AD45" s="123"/>
      <c r="AE45" s="123"/>
      <c r="AF45" s="123"/>
      <c r="AG45" s="123"/>
      <c r="AH45" s="123"/>
      <c r="AI45" s="124"/>
      <c r="AJ45" s="21">
        <v>16</v>
      </c>
      <c r="AK45" s="43">
        <v>4</v>
      </c>
      <c r="AL45" s="19">
        <v>25</v>
      </c>
      <c r="AM45" s="25">
        <v>0</v>
      </c>
      <c r="AN45" s="25">
        <v>0</v>
      </c>
      <c r="AO45" s="23">
        <v>3</v>
      </c>
      <c r="AP45" s="23"/>
      <c r="AQ45" s="13"/>
      <c r="AR45" s="13"/>
      <c r="AS45" s="13"/>
      <c r="AT45" s="25"/>
      <c r="AU45" s="25"/>
      <c r="AV45" s="14"/>
      <c r="AW45" s="14"/>
      <c r="AX45" s="27"/>
      <c r="AY45" s="34"/>
      <c r="AZ45" s="88"/>
      <c r="BA45" s="35"/>
      <c r="BB45" s="36"/>
      <c r="BC45" s="36"/>
      <c r="BD45" s="37"/>
      <c r="BE45" s="36"/>
      <c r="BF45" s="36"/>
      <c r="BG45" s="36"/>
      <c r="BH45" s="13"/>
      <c r="BI45" s="65"/>
      <c r="BJ45" s="65"/>
      <c r="BK45" s="38"/>
      <c r="BL45" s="122"/>
      <c r="BM45" s="10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4"/>
      <c r="BY45" s="122"/>
      <c r="BZ45" s="10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4"/>
      <c r="CL45" s="103"/>
      <c r="CM45" s="123"/>
      <c r="CN45" s="123"/>
      <c r="CO45" s="123"/>
      <c r="CP45" s="123"/>
      <c r="CQ45" s="123"/>
      <c r="CR45" s="123"/>
      <c r="CS45" s="123"/>
      <c r="CT45" s="124"/>
      <c r="CU45" s="89">
        <v>0</v>
      </c>
    </row>
    <row r="46" spans="1:99" s="81" customFormat="1" x14ac:dyDescent="0.25">
      <c r="A46" s="13">
        <v>33</v>
      </c>
      <c r="B46" s="13" t="s">
        <v>48</v>
      </c>
      <c r="C46" s="14" t="s">
        <v>136</v>
      </c>
      <c r="D46" s="14" t="s">
        <v>16</v>
      </c>
      <c r="E46" s="93" t="s">
        <v>16</v>
      </c>
      <c r="F46" s="121">
        <f t="shared" si="2"/>
        <v>60</v>
      </c>
      <c r="G46" s="108" t="s">
        <v>88</v>
      </c>
      <c r="H46" s="84">
        <f t="shared" si="3"/>
        <v>4</v>
      </c>
      <c r="I46" s="109">
        <v>0</v>
      </c>
      <c r="J46" s="103">
        <f>SUM(BR46+BL46+AY46+BE46)</f>
        <v>16</v>
      </c>
      <c r="K46" s="123">
        <v>0</v>
      </c>
      <c r="L46" s="123">
        <f t="shared" si="13"/>
        <v>40</v>
      </c>
      <c r="M46" s="123">
        <v>0</v>
      </c>
      <c r="N46" s="123">
        <f t="shared" si="5"/>
        <v>0</v>
      </c>
      <c r="O46" s="123"/>
      <c r="P46" s="123"/>
      <c r="Q46" s="123"/>
      <c r="R46" s="93">
        <f t="shared" si="6"/>
        <v>4</v>
      </c>
      <c r="S46" s="126"/>
      <c r="T46" s="127"/>
      <c r="U46" s="125"/>
      <c r="V46" s="125"/>
      <c r="W46" s="125"/>
      <c r="X46" s="125"/>
      <c r="Y46" s="125"/>
      <c r="Z46" s="125"/>
      <c r="AA46" s="123"/>
      <c r="AB46" s="123"/>
      <c r="AC46" s="123"/>
      <c r="AD46" s="123"/>
      <c r="AE46" s="123"/>
      <c r="AF46" s="123"/>
      <c r="AG46" s="123"/>
      <c r="AH46" s="123"/>
      <c r="AI46" s="124"/>
      <c r="AJ46" s="21"/>
      <c r="AK46" s="43"/>
      <c r="AL46" s="19"/>
      <c r="AM46" s="25"/>
      <c r="AN46" s="25"/>
      <c r="AO46" s="23"/>
      <c r="AP46" s="23"/>
      <c r="AQ46" s="13"/>
      <c r="AR46" s="13"/>
      <c r="AS46" s="13"/>
      <c r="AT46" s="25"/>
      <c r="AU46" s="25"/>
      <c r="AV46" s="14"/>
      <c r="AW46" s="14"/>
      <c r="AX46" s="27"/>
      <c r="AY46" s="21">
        <v>16</v>
      </c>
      <c r="AZ46" s="43">
        <v>4</v>
      </c>
      <c r="BA46" s="19">
        <v>40</v>
      </c>
      <c r="BB46" s="25">
        <v>0</v>
      </c>
      <c r="BC46" s="25"/>
      <c r="BD46" s="23">
        <v>4</v>
      </c>
      <c r="BE46" s="13">
        <v>0</v>
      </c>
      <c r="BF46" s="13">
        <v>0</v>
      </c>
      <c r="BG46" s="13">
        <v>0</v>
      </c>
      <c r="BH46" s="25">
        <v>0</v>
      </c>
      <c r="BI46" s="14">
        <v>0</v>
      </c>
      <c r="BJ46" s="14"/>
      <c r="BK46" s="27"/>
      <c r="BL46" s="122"/>
      <c r="BM46" s="10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4"/>
      <c r="BY46" s="122"/>
      <c r="BZ46" s="103"/>
      <c r="CA46" s="123"/>
      <c r="CB46" s="123"/>
      <c r="CC46" s="123"/>
      <c r="CD46" s="123"/>
      <c r="CE46" s="123"/>
      <c r="CF46" s="123"/>
      <c r="CG46" s="123"/>
      <c r="CH46" s="123"/>
      <c r="CI46" s="123"/>
      <c r="CJ46" s="123"/>
      <c r="CK46" s="124"/>
      <c r="CL46" s="103"/>
      <c r="CM46" s="123"/>
      <c r="CN46" s="123"/>
      <c r="CO46" s="123"/>
      <c r="CP46" s="123"/>
      <c r="CQ46" s="123"/>
      <c r="CR46" s="123"/>
      <c r="CS46" s="123"/>
      <c r="CT46" s="124"/>
      <c r="CU46" s="89">
        <v>4</v>
      </c>
    </row>
    <row r="47" spans="1:99" s="81" customFormat="1" x14ac:dyDescent="0.25">
      <c r="A47" s="13">
        <v>34</v>
      </c>
      <c r="B47" s="13" t="s">
        <v>49</v>
      </c>
      <c r="C47" s="14" t="s">
        <v>137</v>
      </c>
      <c r="D47" s="14" t="s">
        <v>16</v>
      </c>
      <c r="E47" s="66" t="s">
        <v>16</v>
      </c>
      <c r="F47" s="121">
        <f t="shared" si="2"/>
        <v>60</v>
      </c>
      <c r="G47" s="108" t="s">
        <v>88</v>
      </c>
      <c r="H47" s="84">
        <f t="shared" si="3"/>
        <v>24</v>
      </c>
      <c r="I47" s="109">
        <v>0</v>
      </c>
      <c r="J47" s="103">
        <f>SUM(BR47+BL47+AY47+BE47)</f>
        <v>0</v>
      </c>
      <c r="K47" s="123">
        <v>0</v>
      </c>
      <c r="L47" s="123">
        <f t="shared" si="13"/>
        <v>6</v>
      </c>
      <c r="M47" s="123">
        <v>0</v>
      </c>
      <c r="N47" s="123">
        <f t="shared" si="5"/>
        <v>30</v>
      </c>
      <c r="O47" s="123"/>
      <c r="P47" s="123"/>
      <c r="Q47" s="123"/>
      <c r="R47" s="93">
        <f t="shared" si="6"/>
        <v>4</v>
      </c>
      <c r="S47" s="126"/>
      <c r="T47" s="127"/>
      <c r="U47" s="125"/>
      <c r="V47" s="125"/>
      <c r="W47" s="125"/>
      <c r="X47" s="125"/>
      <c r="Y47" s="125"/>
      <c r="Z47" s="125"/>
      <c r="AA47" s="123"/>
      <c r="AB47" s="123"/>
      <c r="AC47" s="123"/>
      <c r="AD47" s="123"/>
      <c r="AE47" s="123"/>
      <c r="AF47" s="123"/>
      <c r="AG47" s="123"/>
      <c r="AH47" s="123"/>
      <c r="AI47" s="124"/>
      <c r="AJ47" s="21"/>
      <c r="AK47" s="43"/>
      <c r="AL47" s="19"/>
      <c r="AM47" s="25"/>
      <c r="AN47" s="25"/>
      <c r="AO47" s="23"/>
      <c r="AP47" s="23"/>
      <c r="AQ47" s="13"/>
      <c r="AR47" s="13"/>
      <c r="AS47" s="13"/>
      <c r="AT47" s="25"/>
      <c r="AU47" s="25"/>
      <c r="AV47" s="14"/>
      <c r="AW47" s="14"/>
      <c r="AX47" s="27"/>
      <c r="AY47" s="21"/>
      <c r="AZ47" s="43"/>
      <c r="BA47" s="19"/>
      <c r="BB47" s="25"/>
      <c r="BC47" s="25"/>
      <c r="BD47" s="23"/>
      <c r="BE47" s="13">
        <v>0</v>
      </c>
      <c r="BF47" s="13">
        <v>24</v>
      </c>
      <c r="BG47" s="13">
        <v>6</v>
      </c>
      <c r="BH47" s="25">
        <v>30</v>
      </c>
      <c r="BI47" s="14">
        <v>4</v>
      </c>
      <c r="BJ47" s="14"/>
      <c r="BK47" s="27"/>
      <c r="BL47" s="122"/>
      <c r="BM47" s="10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3"/>
      <c r="BX47" s="124"/>
      <c r="BY47" s="122"/>
      <c r="BZ47" s="10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4"/>
      <c r="CL47" s="103"/>
      <c r="CM47" s="123"/>
      <c r="CN47" s="123"/>
      <c r="CO47" s="123"/>
      <c r="CP47" s="123"/>
      <c r="CQ47" s="123"/>
      <c r="CR47" s="123"/>
      <c r="CS47" s="123"/>
      <c r="CT47" s="124"/>
      <c r="CU47" s="89">
        <v>0</v>
      </c>
    </row>
    <row r="48" spans="1:99" s="81" customFormat="1" x14ac:dyDescent="0.25">
      <c r="A48" s="17">
        <v>35</v>
      </c>
      <c r="B48" s="13" t="s">
        <v>50</v>
      </c>
      <c r="C48" s="14" t="s">
        <v>138</v>
      </c>
      <c r="D48" s="14" t="s">
        <v>27</v>
      </c>
      <c r="E48" s="113" t="s">
        <v>21</v>
      </c>
      <c r="F48" s="129">
        <f t="shared" si="2"/>
        <v>60</v>
      </c>
      <c r="G48" s="108" t="s">
        <v>88</v>
      </c>
      <c r="H48" s="84">
        <f t="shared" si="3"/>
        <v>10</v>
      </c>
      <c r="I48" s="109">
        <v>0</v>
      </c>
      <c r="J48" s="103">
        <f>SUM(BR48+BL48+AY48+BE48)</f>
        <v>10</v>
      </c>
      <c r="K48" s="123">
        <v>0</v>
      </c>
      <c r="L48" s="123">
        <f t="shared" si="13"/>
        <v>40</v>
      </c>
      <c r="M48" s="123">
        <v>0</v>
      </c>
      <c r="N48" s="123">
        <f t="shared" si="5"/>
        <v>0</v>
      </c>
      <c r="O48" s="123"/>
      <c r="P48" s="123"/>
      <c r="Q48" s="123"/>
      <c r="R48" s="93">
        <f t="shared" si="6"/>
        <v>4</v>
      </c>
      <c r="S48" s="126"/>
      <c r="T48" s="127"/>
      <c r="U48" s="125"/>
      <c r="V48" s="125"/>
      <c r="W48" s="125"/>
      <c r="X48" s="125"/>
      <c r="Y48" s="125"/>
      <c r="Z48" s="125"/>
      <c r="AA48" s="123"/>
      <c r="AB48" s="123"/>
      <c r="AC48" s="123"/>
      <c r="AD48" s="123"/>
      <c r="AE48" s="123"/>
      <c r="AF48" s="123"/>
      <c r="AG48" s="123"/>
      <c r="AH48" s="123"/>
      <c r="AI48" s="124"/>
      <c r="AJ48" s="21"/>
      <c r="AK48" s="43"/>
      <c r="AL48" s="19"/>
      <c r="AM48" s="25"/>
      <c r="AN48" s="25"/>
      <c r="AO48" s="23"/>
      <c r="AP48" s="23"/>
      <c r="AQ48" s="13"/>
      <c r="AR48" s="13"/>
      <c r="AS48" s="13"/>
      <c r="AT48" s="25"/>
      <c r="AU48" s="25"/>
      <c r="AV48" s="14"/>
      <c r="AW48" s="14"/>
      <c r="AX48" s="27"/>
      <c r="AY48" s="21">
        <v>0</v>
      </c>
      <c r="AZ48" s="43"/>
      <c r="BA48" s="19">
        <v>0</v>
      </c>
      <c r="BB48" s="25">
        <v>0</v>
      </c>
      <c r="BC48" s="25"/>
      <c r="BD48" s="23">
        <v>0</v>
      </c>
      <c r="BE48" s="13">
        <v>5</v>
      </c>
      <c r="BF48" s="13">
        <v>5</v>
      </c>
      <c r="BG48" s="13">
        <v>20</v>
      </c>
      <c r="BH48" s="25">
        <v>0</v>
      </c>
      <c r="BI48" s="14">
        <v>2</v>
      </c>
      <c r="BJ48" s="14"/>
      <c r="BK48" s="27"/>
      <c r="BL48" s="12">
        <v>5</v>
      </c>
      <c r="BM48" s="103">
        <v>5</v>
      </c>
      <c r="BN48" s="13">
        <v>20</v>
      </c>
      <c r="BO48" s="25">
        <v>0</v>
      </c>
      <c r="BP48" s="25"/>
      <c r="BQ48" s="13">
        <v>2</v>
      </c>
      <c r="BR48" s="123"/>
      <c r="BS48" s="123"/>
      <c r="BT48" s="123"/>
      <c r="BU48" s="123"/>
      <c r="BV48" s="123"/>
      <c r="BW48" s="123"/>
      <c r="BX48" s="124"/>
      <c r="BY48" s="122"/>
      <c r="BZ48" s="10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4"/>
      <c r="CL48" s="103"/>
      <c r="CM48" s="123"/>
      <c r="CN48" s="123"/>
      <c r="CO48" s="123"/>
      <c r="CP48" s="123"/>
      <c r="CQ48" s="123"/>
      <c r="CR48" s="123"/>
      <c r="CS48" s="123"/>
      <c r="CT48" s="124"/>
      <c r="CU48" s="89">
        <v>0</v>
      </c>
    </row>
    <row r="49" spans="1:99" s="81" customFormat="1" x14ac:dyDescent="0.25">
      <c r="A49" s="17">
        <v>36</v>
      </c>
      <c r="B49" s="13" t="s">
        <v>51</v>
      </c>
      <c r="C49" s="14" t="s">
        <v>139</v>
      </c>
      <c r="D49" s="14" t="s">
        <v>27</v>
      </c>
      <c r="E49" s="113" t="s">
        <v>16</v>
      </c>
      <c r="F49" s="129">
        <f t="shared" si="2"/>
        <v>60</v>
      </c>
      <c r="G49" s="108" t="s">
        <v>88</v>
      </c>
      <c r="H49" s="84">
        <f t="shared" si="3"/>
        <v>4</v>
      </c>
      <c r="I49" s="109">
        <v>0</v>
      </c>
      <c r="J49" s="103">
        <f t="shared" si="12"/>
        <v>16</v>
      </c>
      <c r="K49" s="123">
        <v>0</v>
      </c>
      <c r="L49" s="123">
        <f t="shared" si="13"/>
        <v>30</v>
      </c>
      <c r="M49" s="123">
        <v>0</v>
      </c>
      <c r="N49" s="123">
        <f t="shared" si="5"/>
        <v>10</v>
      </c>
      <c r="O49" s="123"/>
      <c r="P49" s="123"/>
      <c r="Q49" s="123"/>
      <c r="R49" s="93">
        <f t="shared" si="6"/>
        <v>4</v>
      </c>
      <c r="S49" s="126"/>
      <c r="T49" s="127"/>
      <c r="U49" s="125"/>
      <c r="V49" s="125"/>
      <c r="W49" s="125"/>
      <c r="X49" s="125"/>
      <c r="Y49" s="125"/>
      <c r="Z49" s="125"/>
      <c r="AA49" s="123"/>
      <c r="AB49" s="123"/>
      <c r="AC49" s="123"/>
      <c r="AD49" s="123"/>
      <c r="AE49" s="123"/>
      <c r="AF49" s="123"/>
      <c r="AG49" s="123"/>
      <c r="AH49" s="123"/>
      <c r="AI49" s="124"/>
      <c r="AJ49" s="21"/>
      <c r="AK49" s="43"/>
      <c r="AL49" s="19"/>
      <c r="AM49" s="25"/>
      <c r="AN49" s="25"/>
      <c r="AO49" s="23"/>
      <c r="AP49" s="23"/>
      <c r="AQ49" s="13"/>
      <c r="AR49" s="13"/>
      <c r="AS49" s="13"/>
      <c r="AT49" s="25"/>
      <c r="AU49" s="25"/>
      <c r="AV49" s="14"/>
      <c r="AW49" s="14"/>
      <c r="AX49" s="27"/>
      <c r="AY49" s="21">
        <v>16</v>
      </c>
      <c r="AZ49" s="43">
        <v>4</v>
      </c>
      <c r="BA49" s="170">
        <v>30</v>
      </c>
      <c r="BB49" s="171">
        <v>10</v>
      </c>
      <c r="BC49" s="25"/>
      <c r="BD49" s="23">
        <v>4</v>
      </c>
      <c r="BE49" s="13">
        <v>0</v>
      </c>
      <c r="BF49" s="13">
        <v>0</v>
      </c>
      <c r="BG49" s="13">
        <v>0</v>
      </c>
      <c r="BH49" s="25">
        <v>0</v>
      </c>
      <c r="BI49" s="14">
        <v>0</v>
      </c>
      <c r="BJ49" s="14"/>
      <c r="BK49" s="27"/>
      <c r="BL49" s="122"/>
      <c r="BM49" s="10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4"/>
      <c r="BY49" s="122"/>
      <c r="BZ49" s="10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4"/>
      <c r="CL49" s="103"/>
      <c r="CM49" s="123"/>
      <c r="CN49" s="123"/>
      <c r="CO49" s="123"/>
      <c r="CP49" s="123"/>
      <c r="CQ49" s="123"/>
      <c r="CR49" s="123"/>
      <c r="CS49" s="123"/>
      <c r="CT49" s="124"/>
      <c r="CU49" s="89">
        <v>4</v>
      </c>
    </row>
    <row r="50" spans="1:99" s="81" customFormat="1" ht="40.5" x14ac:dyDescent="0.25">
      <c r="A50" s="13">
        <v>37</v>
      </c>
      <c r="B50" s="13" t="s">
        <v>52</v>
      </c>
      <c r="C50" s="14" t="s">
        <v>205</v>
      </c>
      <c r="D50" s="14" t="s">
        <v>27</v>
      </c>
      <c r="E50" s="113" t="s">
        <v>21</v>
      </c>
      <c r="F50" s="129">
        <f>SUM(J50:Q50)+H50</f>
        <v>30</v>
      </c>
      <c r="G50" s="108" t="s">
        <v>88</v>
      </c>
      <c r="H50" s="84">
        <f t="shared" si="3"/>
        <v>3</v>
      </c>
      <c r="I50" s="109">
        <v>0</v>
      </c>
      <c r="J50" s="103">
        <f t="shared" ref="J50" si="14">SUM(BR50+BL50+AY50+BE50)</f>
        <v>12</v>
      </c>
      <c r="K50" s="123">
        <v>0</v>
      </c>
      <c r="L50" s="123">
        <f t="shared" si="13"/>
        <v>15</v>
      </c>
      <c r="M50" s="123">
        <v>0</v>
      </c>
      <c r="N50" s="123">
        <f t="shared" si="5"/>
        <v>0</v>
      </c>
      <c r="O50" s="123"/>
      <c r="P50" s="123"/>
      <c r="Q50" s="123"/>
      <c r="R50" s="93">
        <f t="shared" si="6"/>
        <v>2</v>
      </c>
      <c r="S50" s="126"/>
      <c r="T50" s="127"/>
      <c r="U50" s="125"/>
      <c r="V50" s="125"/>
      <c r="W50" s="125"/>
      <c r="X50" s="125"/>
      <c r="Y50" s="125"/>
      <c r="Z50" s="125"/>
      <c r="AA50" s="123"/>
      <c r="AB50" s="123"/>
      <c r="AC50" s="123"/>
      <c r="AD50" s="123"/>
      <c r="AE50" s="123"/>
      <c r="AF50" s="123"/>
      <c r="AG50" s="123"/>
      <c r="AH50" s="123"/>
      <c r="AI50" s="124"/>
      <c r="AJ50" s="21"/>
      <c r="AK50" s="43"/>
      <c r="AL50" s="19"/>
      <c r="AM50" s="25"/>
      <c r="AN50" s="25"/>
      <c r="AO50" s="23"/>
      <c r="AP50" s="23"/>
      <c r="AQ50" s="13"/>
      <c r="AR50" s="13"/>
      <c r="AS50" s="13"/>
      <c r="AT50" s="25"/>
      <c r="AU50" s="25"/>
      <c r="AV50" s="14"/>
      <c r="AW50" s="14"/>
      <c r="AX50" s="27"/>
      <c r="AY50" s="21">
        <v>12</v>
      </c>
      <c r="AZ50" s="43">
        <v>3</v>
      </c>
      <c r="BA50" s="170">
        <v>15</v>
      </c>
      <c r="BB50" s="171">
        <v>0</v>
      </c>
      <c r="BC50" s="25"/>
      <c r="BD50" s="23">
        <v>2</v>
      </c>
      <c r="BE50" s="13">
        <v>0</v>
      </c>
      <c r="BF50" s="13"/>
      <c r="BG50" s="13">
        <v>0</v>
      </c>
      <c r="BH50" s="25">
        <v>0</v>
      </c>
      <c r="BI50" s="14">
        <v>0</v>
      </c>
      <c r="BJ50" s="14"/>
      <c r="BK50" s="27"/>
      <c r="BL50" s="122"/>
      <c r="BM50" s="10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4"/>
      <c r="BY50" s="122"/>
      <c r="BZ50" s="10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4"/>
      <c r="CL50" s="103"/>
      <c r="CM50" s="123"/>
      <c r="CN50" s="123"/>
      <c r="CO50" s="123"/>
      <c r="CP50" s="123"/>
      <c r="CQ50" s="123"/>
      <c r="CR50" s="123"/>
      <c r="CS50" s="123"/>
      <c r="CT50" s="124"/>
      <c r="CU50" s="89">
        <v>0</v>
      </c>
    </row>
    <row r="51" spans="1:99" s="81" customFormat="1" x14ac:dyDescent="0.25">
      <c r="A51" s="13">
        <v>38</v>
      </c>
      <c r="B51" s="13" t="s">
        <v>53</v>
      </c>
      <c r="C51" s="14" t="s">
        <v>203</v>
      </c>
      <c r="D51" s="14" t="s">
        <v>16</v>
      </c>
      <c r="E51" s="113" t="s">
        <v>21</v>
      </c>
      <c r="F51" s="129">
        <f t="shared" si="2"/>
        <v>80</v>
      </c>
      <c r="G51" s="108" t="s">
        <v>88</v>
      </c>
      <c r="H51" s="84">
        <f t="shared" si="3"/>
        <v>8</v>
      </c>
      <c r="I51" s="109">
        <v>0</v>
      </c>
      <c r="J51" s="103">
        <f t="shared" si="12"/>
        <v>32</v>
      </c>
      <c r="K51" s="123">
        <v>0</v>
      </c>
      <c r="L51" s="123">
        <f t="shared" si="13"/>
        <v>30</v>
      </c>
      <c r="M51" s="123">
        <v>0</v>
      </c>
      <c r="N51" s="123">
        <f t="shared" si="5"/>
        <v>10</v>
      </c>
      <c r="O51" s="123"/>
      <c r="P51" s="123"/>
      <c r="Q51" s="123"/>
      <c r="R51" s="93">
        <f t="shared" si="6"/>
        <v>5</v>
      </c>
      <c r="S51" s="126"/>
      <c r="T51" s="127"/>
      <c r="U51" s="125"/>
      <c r="V51" s="125"/>
      <c r="W51" s="125"/>
      <c r="X51" s="125"/>
      <c r="Y51" s="125"/>
      <c r="Z51" s="125"/>
      <c r="AA51" s="123"/>
      <c r="AB51" s="123"/>
      <c r="AC51" s="123"/>
      <c r="AD51" s="123"/>
      <c r="AE51" s="123"/>
      <c r="AF51" s="123"/>
      <c r="AG51" s="123"/>
      <c r="AH51" s="123"/>
      <c r="AI51" s="124"/>
      <c r="AJ51" s="21"/>
      <c r="AK51" s="43"/>
      <c r="AL51" s="19"/>
      <c r="AM51" s="25"/>
      <c r="AN51" s="25"/>
      <c r="AO51" s="23"/>
      <c r="AP51" s="23"/>
      <c r="AQ51" s="13"/>
      <c r="AR51" s="13"/>
      <c r="AS51" s="13"/>
      <c r="AT51" s="25"/>
      <c r="AU51" s="25"/>
      <c r="AV51" s="14"/>
      <c r="AW51" s="14"/>
      <c r="AX51" s="27"/>
      <c r="AY51" s="21">
        <v>16</v>
      </c>
      <c r="AZ51" s="43">
        <v>4</v>
      </c>
      <c r="BA51" s="19">
        <v>15</v>
      </c>
      <c r="BB51" s="25">
        <v>10</v>
      </c>
      <c r="BC51" s="25"/>
      <c r="BD51" s="23">
        <v>3</v>
      </c>
      <c r="BE51" s="19">
        <v>16</v>
      </c>
      <c r="BF51" s="19">
        <v>4</v>
      </c>
      <c r="BG51" s="19">
        <v>15</v>
      </c>
      <c r="BH51" s="25">
        <v>0</v>
      </c>
      <c r="BI51" s="23">
        <v>2</v>
      </c>
      <c r="BJ51" s="23"/>
      <c r="BK51" s="26"/>
      <c r="BL51" s="122"/>
      <c r="BM51" s="10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4"/>
      <c r="BY51" s="122"/>
      <c r="BZ51" s="10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4"/>
      <c r="CL51" s="103"/>
      <c r="CM51" s="123"/>
      <c r="CN51" s="123"/>
      <c r="CO51" s="123"/>
      <c r="CP51" s="123"/>
      <c r="CQ51" s="123"/>
      <c r="CR51" s="123"/>
      <c r="CS51" s="123"/>
      <c r="CT51" s="124"/>
      <c r="CU51" s="89">
        <v>5</v>
      </c>
    </row>
    <row r="52" spans="1:99" s="81" customFormat="1" x14ac:dyDescent="0.25">
      <c r="A52" s="17">
        <v>39</v>
      </c>
      <c r="B52" s="13" t="s">
        <v>54</v>
      </c>
      <c r="C52" s="14" t="s">
        <v>140</v>
      </c>
      <c r="D52" s="14" t="s">
        <v>16</v>
      </c>
      <c r="E52" s="113" t="s">
        <v>21</v>
      </c>
      <c r="F52" s="129">
        <f t="shared" si="2"/>
        <v>30</v>
      </c>
      <c r="G52" s="108" t="s">
        <v>88</v>
      </c>
      <c r="H52" s="84">
        <f t="shared" si="3"/>
        <v>3</v>
      </c>
      <c r="I52" s="109">
        <v>0</v>
      </c>
      <c r="J52" s="103">
        <f t="shared" si="12"/>
        <v>12</v>
      </c>
      <c r="K52" s="123">
        <f>SUM(BT52+BN52+BA52+BG52)</f>
        <v>0</v>
      </c>
      <c r="L52" s="123">
        <f t="shared" si="13"/>
        <v>0</v>
      </c>
      <c r="M52" s="123">
        <v>0</v>
      </c>
      <c r="N52" s="123">
        <f t="shared" si="5"/>
        <v>15</v>
      </c>
      <c r="O52" s="123"/>
      <c r="P52" s="123"/>
      <c r="Q52" s="123"/>
      <c r="R52" s="93">
        <f t="shared" si="6"/>
        <v>2</v>
      </c>
      <c r="S52" s="126"/>
      <c r="T52" s="127"/>
      <c r="U52" s="125"/>
      <c r="V52" s="125"/>
      <c r="W52" s="125"/>
      <c r="X52" s="125"/>
      <c r="Y52" s="125"/>
      <c r="Z52" s="125"/>
      <c r="AA52" s="123"/>
      <c r="AB52" s="123"/>
      <c r="AC52" s="123"/>
      <c r="AD52" s="123"/>
      <c r="AE52" s="123"/>
      <c r="AF52" s="123"/>
      <c r="AG52" s="123"/>
      <c r="AH52" s="123"/>
      <c r="AI52" s="124"/>
      <c r="AJ52" s="21"/>
      <c r="AK52" s="43"/>
      <c r="AL52" s="19"/>
      <c r="AM52" s="25"/>
      <c r="AN52" s="25"/>
      <c r="AO52" s="23"/>
      <c r="AP52" s="23"/>
      <c r="AQ52" s="13"/>
      <c r="AR52" s="13"/>
      <c r="AS52" s="13"/>
      <c r="AT52" s="25"/>
      <c r="AU52" s="25"/>
      <c r="AV52" s="14"/>
      <c r="AW52" s="14"/>
      <c r="AX52" s="27"/>
      <c r="AY52" s="21">
        <v>0</v>
      </c>
      <c r="AZ52" s="43"/>
      <c r="BA52" s="19">
        <v>0</v>
      </c>
      <c r="BB52" s="25">
        <v>0</v>
      </c>
      <c r="BC52" s="25"/>
      <c r="BD52" s="23">
        <v>0</v>
      </c>
      <c r="BE52" s="19">
        <v>12</v>
      </c>
      <c r="BF52" s="19">
        <v>3</v>
      </c>
      <c r="BG52" s="19">
        <v>0</v>
      </c>
      <c r="BH52" s="25">
        <v>15</v>
      </c>
      <c r="BI52" s="23">
        <v>2</v>
      </c>
      <c r="BJ52" s="23"/>
      <c r="BK52" s="26"/>
      <c r="BL52" s="122"/>
      <c r="BM52" s="10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4"/>
      <c r="BY52" s="122"/>
      <c r="BZ52" s="10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4"/>
      <c r="CL52" s="103"/>
      <c r="CM52" s="123"/>
      <c r="CN52" s="123"/>
      <c r="CO52" s="123"/>
      <c r="CP52" s="123"/>
      <c r="CQ52" s="123"/>
      <c r="CR52" s="123"/>
      <c r="CS52" s="123"/>
      <c r="CT52" s="124"/>
      <c r="CU52" s="89">
        <v>0</v>
      </c>
    </row>
    <row r="53" spans="1:99" s="81" customFormat="1" x14ac:dyDescent="0.25">
      <c r="A53" s="17">
        <v>40</v>
      </c>
      <c r="B53" s="13" t="s">
        <v>55</v>
      </c>
      <c r="C53" s="14" t="s">
        <v>141</v>
      </c>
      <c r="D53" s="14" t="s">
        <v>16</v>
      </c>
      <c r="E53" s="113" t="s">
        <v>21</v>
      </c>
      <c r="F53" s="129">
        <f t="shared" si="2"/>
        <v>85</v>
      </c>
      <c r="G53" s="108" t="s">
        <v>88</v>
      </c>
      <c r="H53" s="84">
        <f t="shared" si="3"/>
        <v>8</v>
      </c>
      <c r="I53" s="109">
        <v>1</v>
      </c>
      <c r="J53" s="103">
        <f t="shared" si="12"/>
        <v>32</v>
      </c>
      <c r="K53" s="123">
        <v>0</v>
      </c>
      <c r="L53" s="123">
        <f t="shared" si="13"/>
        <v>30</v>
      </c>
      <c r="M53" s="123">
        <v>0</v>
      </c>
      <c r="N53" s="123">
        <f t="shared" si="5"/>
        <v>15</v>
      </c>
      <c r="O53" s="123"/>
      <c r="P53" s="123"/>
      <c r="Q53" s="123"/>
      <c r="R53" s="93">
        <f t="shared" si="6"/>
        <v>5</v>
      </c>
      <c r="S53" s="126"/>
      <c r="T53" s="127"/>
      <c r="U53" s="125"/>
      <c r="V53" s="125"/>
      <c r="W53" s="125"/>
      <c r="X53" s="125"/>
      <c r="Y53" s="125"/>
      <c r="Z53" s="125"/>
      <c r="AA53" s="123"/>
      <c r="AB53" s="123"/>
      <c r="AC53" s="123"/>
      <c r="AD53" s="123"/>
      <c r="AE53" s="123"/>
      <c r="AF53" s="123"/>
      <c r="AG53" s="123"/>
      <c r="AH53" s="123"/>
      <c r="AI53" s="124"/>
      <c r="AJ53" s="21"/>
      <c r="AK53" s="43"/>
      <c r="AL53" s="19"/>
      <c r="AM53" s="25"/>
      <c r="AN53" s="25"/>
      <c r="AO53" s="23"/>
      <c r="AP53" s="23"/>
      <c r="AQ53" s="13"/>
      <c r="AR53" s="13"/>
      <c r="AS53" s="13"/>
      <c r="AT53" s="25"/>
      <c r="AU53" s="25"/>
      <c r="AV53" s="14"/>
      <c r="AW53" s="14"/>
      <c r="AX53" s="27"/>
      <c r="AY53" s="30">
        <v>16</v>
      </c>
      <c r="AZ53" s="90">
        <v>4</v>
      </c>
      <c r="BA53" s="25">
        <v>15</v>
      </c>
      <c r="BB53" s="19">
        <v>6</v>
      </c>
      <c r="BC53" s="19"/>
      <c r="BD53" s="39">
        <v>3</v>
      </c>
      <c r="BE53" s="25">
        <v>16</v>
      </c>
      <c r="BF53" s="25">
        <v>4</v>
      </c>
      <c r="BG53" s="25">
        <v>15</v>
      </c>
      <c r="BH53" s="19">
        <v>9</v>
      </c>
      <c r="BI53" s="39">
        <v>2</v>
      </c>
      <c r="BJ53" s="39"/>
      <c r="BK53" s="40"/>
      <c r="BL53" s="122"/>
      <c r="BM53" s="10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4"/>
      <c r="BY53" s="122"/>
      <c r="BZ53" s="10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4"/>
      <c r="CL53" s="103"/>
      <c r="CM53" s="123"/>
      <c r="CN53" s="123"/>
      <c r="CO53" s="123"/>
      <c r="CP53" s="123"/>
      <c r="CQ53" s="123"/>
      <c r="CR53" s="123"/>
      <c r="CS53" s="123"/>
      <c r="CT53" s="124"/>
      <c r="CU53" s="89">
        <v>5</v>
      </c>
    </row>
    <row r="54" spans="1:99" s="81" customFormat="1" x14ac:dyDescent="0.25">
      <c r="A54" s="13">
        <v>41</v>
      </c>
      <c r="B54" s="18" t="s">
        <v>56</v>
      </c>
      <c r="C54" s="14" t="s">
        <v>142</v>
      </c>
      <c r="D54" s="14" t="s">
        <v>16</v>
      </c>
      <c r="E54" s="114" t="s">
        <v>21</v>
      </c>
      <c r="F54" s="129">
        <f t="shared" si="2"/>
        <v>264</v>
      </c>
      <c r="G54" s="108" t="s">
        <v>88</v>
      </c>
      <c r="H54" s="84">
        <f t="shared" si="3"/>
        <v>10</v>
      </c>
      <c r="I54" s="109">
        <v>3</v>
      </c>
      <c r="J54" s="103">
        <f>SUM(BR54+BL54+CE54+BY54)</f>
        <v>44</v>
      </c>
      <c r="K54" s="123">
        <v>0</v>
      </c>
      <c r="L54" s="123">
        <f t="shared" si="13"/>
        <v>156</v>
      </c>
      <c r="M54" s="123">
        <v>0</v>
      </c>
      <c r="N54" s="123">
        <f t="shared" si="5"/>
        <v>54</v>
      </c>
      <c r="O54" s="123"/>
      <c r="P54" s="123"/>
      <c r="Q54" s="123"/>
      <c r="R54" s="93">
        <f t="shared" si="6"/>
        <v>17</v>
      </c>
      <c r="S54" s="126"/>
      <c r="T54" s="127"/>
      <c r="U54" s="125"/>
      <c r="V54" s="125"/>
      <c r="W54" s="125"/>
      <c r="X54" s="125"/>
      <c r="Y54" s="125"/>
      <c r="Z54" s="125"/>
      <c r="AA54" s="123"/>
      <c r="AB54" s="123"/>
      <c r="AC54" s="123"/>
      <c r="AD54" s="123"/>
      <c r="AE54" s="123"/>
      <c r="AF54" s="123"/>
      <c r="AG54" s="123"/>
      <c r="AH54" s="123"/>
      <c r="AI54" s="124"/>
      <c r="AJ54" s="21"/>
      <c r="AK54" s="43"/>
      <c r="AL54" s="19"/>
      <c r="AM54" s="25"/>
      <c r="AN54" s="25"/>
      <c r="AO54" s="23"/>
      <c r="AP54" s="23"/>
      <c r="AQ54" s="13"/>
      <c r="AR54" s="13"/>
      <c r="AS54" s="13"/>
      <c r="AT54" s="25"/>
      <c r="AU54" s="25"/>
      <c r="AV54" s="14"/>
      <c r="AW54" s="14"/>
      <c r="AX54" s="27"/>
      <c r="AY54" s="122"/>
      <c r="AZ54" s="10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4"/>
      <c r="BL54" s="21">
        <v>12</v>
      </c>
      <c r="BM54" s="43">
        <v>3</v>
      </c>
      <c r="BN54" s="19">
        <v>45</v>
      </c>
      <c r="BO54" s="25">
        <v>15</v>
      </c>
      <c r="BP54" s="25"/>
      <c r="BQ54" s="19">
        <v>5</v>
      </c>
      <c r="BR54" s="13">
        <v>12</v>
      </c>
      <c r="BS54" s="13">
        <v>3</v>
      </c>
      <c r="BT54" s="13">
        <v>45</v>
      </c>
      <c r="BU54" s="25">
        <v>15</v>
      </c>
      <c r="BV54" s="13">
        <v>5</v>
      </c>
      <c r="BW54" s="13"/>
      <c r="BX54" s="41"/>
      <c r="BY54" s="21">
        <v>12</v>
      </c>
      <c r="BZ54" s="43">
        <v>4</v>
      </c>
      <c r="CA54" s="19">
        <v>44</v>
      </c>
      <c r="CB54" s="25">
        <v>16</v>
      </c>
      <c r="CC54" s="25"/>
      <c r="CD54" s="19">
        <v>4</v>
      </c>
      <c r="CE54" s="13">
        <v>8</v>
      </c>
      <c r="CF54" s="13">
        <v>0</v>
      </c>
      <c r="CG54" s="13">
        <v>22</v>
      </c>
      <c r="CH54" s="25">
        <v>8</v>
      </c>
      <c r="CI54" s="13">
        <v>3</v>
      </c>
      <c r="CJ54" s="13"/>
      <c r="CK54" s="41"/>
      <c r="CL54" s="103"/>
      <c r="CM54" s="123"/>
      <c r="CN54" s="123"/>
      <c r="CO54" s="123"/>
      <c r="CP54" s="123"/>
      <c r="CQ54" s="123"/>
      <c r="CR54" s="123"/>
      <c r="CS54" s="123"/>
      <c r="CT54" s="124"/>
      <c r="CU54" s="89">
        <v>16</v>
      </c>
    </row>
    <row r="55" spans="1:99" s="81" customFormat="1" x14ac:dyDescent="0.25">
      <c r="A55" s="13">
        <v>42</v>
      </c>
      <c r="B55" s="18" t="s">
        <v>57</v>
      </c>
      <c r="C55" s="14" t="s">
        <v>143</v>
      </c>
      <c r="D55" s="14" t="s">
        <v>16</v>
      </c>
      <c r="E55" s="59" t="s">
        <v>21</v>
      </c>
      <c r="F55" s="121">
        <f t="shared" si="2"/>
        <v>238</v>
      </c>
      <c r="G55" s="108" t="s">
        <v>88</v>
      </c>
      <c r="H55" s="84">
        <f t="shared" si="3"/>
        <v>16</v>
      </c>
      <c r="I55" s="109">
        <v>3</v>
      </c>
      <c r="J55" s="103">
        <f t="shared" ref="J55:J72" si="15">SUM(BR55+BL55+CE55+BY55)</f>
        <v>64</v>
      </c>
      <c r="K55" s="123">
        <v>0</v>
      </c>
      <c r="L55" s="123">
        <f t="shared" si="13"/>
        <v>123</v>
      </c>
      <c r="M55" s="123">
        <v>0</v>
      </c>
      <c r="N55" s="123">
        <f t="shared" si="5"/>
        <v>35</v>
      </c>
      <c r="O55" s="123"/>
      <c r="P55" s="123"/>
      <c r="Q55" s="123"/>
      <c r="R55" s="93">
        <f t="shared" si="6"/>
        <v>15</v>
      </c>
      <c r="S55" s="126"/>
      <c r="T55" s="127"/>
      <c r="U55" s="125"/>
      <c r="V55" s="125"/>
      <c r="W55" s="125"/>
      <c r="X55" s="125"/>
      <c r="Y55" s="125"/>
      <c r="Z55" s="125"/>
      <c r="AA55" s="123"/>
      <c r="AB55" s="123"/>
      <c r="AC55" s="123"/>
      <c r="AD55" s="123"/>
      <c r="AE55" s="123"/>
      <c r="AF55" s="123"/>
      <c r="AG55" s="123"/>
      <c r="AH55" s="123"/>
      <c r="AI55" s="124"/>
      <c r="AJ55" s="21"/>
      <c r="AK55" s="43"/>
      <c r="AL55" s="19"/>
      <c r="AM55" s="25"/>
      <c r="AN55" s="25"/>
      <c r="AO55" s="23"/>
      <c r="AP55" s="23"/>
      <c r="AQ55" s="13"/>
      <c r="AR55" s="13"/>
      <c r="AS55" s="13"/>
      <c r="AT55" s="25"/>
      <c r="AU55" s="25"/>
      <c r="AV55" s="14"/>
      <c r="AW55" s="14"/>
      <c r="AX55" s="27"/>
      <c r="AY55" s="122"/>
      <c r="AZ55" s="10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4"/>
      <c r="BL55" s="21">
        <v>16</v>
      </c>
      <c r="BM55" s="43">
        <v>4</v>
      </c>
      <c r="BN55" s="20">
        <v>50</v>
      </c>
      <c r="BO55" s="25">
        <v>9</v>
      </c>
      <c r="BP55" s="25"/>
      <c r="BQ55" s="19">
        <v>5</v>
      </c>
      <c r="BR55" s="13">
        <v>16</v>
      </c>
      <c r="BS55" s="13">
        <v>4</v>
      </c>
      <c r="BT55" s="13">
        <v>25</v>
      </c>
      <c r="BU55" s="25">
        <v>6</v>
      </c>
      <c r="BV55" s="13">
        <v>4</v>
      </c>
      <c r="BW55" s="13"/>
      <c r="BX55" s="41"/>
      <c r="BY55" s="21">
        <v>16</v>
      </c>
      <c r="BZ55" s="43">
        <v>4</v>
      </c>
      <c r="CA55" s="19">
        <v>24</v>
      </c>
      <c r="CB55" s="25">
        <v>12</v>
      </c>
      <c r="CC55" s="25"/>
      <c r="CD55" s="19">
        <v>3</v>
      </c>
      <c r="CE55" s="13">
        <v>16</v>
      </c>
      <c r="CF55" s="13">
        <v>4</v>
      </c>
      <c r="CG55" s="13">
        <v>24</v>
      </c>
      <c r="CH55" s="25">
        <v>8</v>
      </c>
      <c r="CI55" s="13">
        <v>3</v>
      </c>
      <c r="CJ55" s="13"/>
      <c r="CK55" s="41"/>
      <c r="CL55" s="103"/>
      <c r="CM55" s="123"/>
      <c r="CN55" s="123"/>
      <c r="CO55" s="123"/>
      <c r="CP55" s="123"/>
      <c r="CQ55" s="123"/>
      <c r="CR55" s="123"/>
      <c r="CS55" s="123"/>
      <c r="CT55" s="124"/>
      <c r="CU55" s="89">
        <v>14</v>
      </c>
    </row>
    <row r="56" spans="1:99" s="81" customFormat="1" x14ac:dyDescent="0.25">
      <c r="A56" s="13">
        <v>43</v>
      </c>
      <c r="B56" s="18" t="s">
        <v>58</v>
      </c>
      <c r="C56" s="14" t="s">
        <v>144</v>
      </c>
      <c r="D56" s="14" t="s">
        <v>27</v>
      </c>
      <c r="E56" s="59" t="s">
        <v>21</v>
      </c>
      <c r="F56" s="121">
        <f t="shared" si="2"/>
        <v>220</v>
      </c>
      <c r="G56" s="108" t="s">
        <v>88</v>
      </c>
      <c r="H56" s="84">
        <f t="shared" si="3"/>
        <v>12</v>
      </c>
      <c r="I56" s="109">
        <v>2</v>
      </c>
      <c r="J56" s="103">
        <f t="shared" si="15"/>
        <v>48</v>
      </c>
      <c r="K56" s="123">
        <v>0</v>
      </c>
      <c r="L56" s="123">
        <f t="shared" si="13"/>
        <v>120</v>
      </c>
      <c r="M56" s="123">
        <v>0</v>
      </c>
      <c r="N56" s="123">
        <f t="shared" si="5"/>
        <v>40</v>
      </c>
      <c r="O56" s="123"/>
      <c r="P56" s="123"/>
      <c r="Q56" s="123"/>
      <c r="R56" s="93">
        <f t="shared" si="6"/>
        <v>14</v>
      </c>
      <c r="S56" s="126"/>
      <c r="T56" s="127"/>
      <c r="U56" s="125"/>
      <c r="V56" s="125"/>
      <c r="W56" s="125"/>
      <c r="X56" s="125"/>
      <c r="Y56" s="125"/>
      <c r="Z56" s="125"/>
      <c r="AA56" s="123"/>
      <c r="AB56" s="123"/>
      <c r="AC56" s="123"/>
      <c r="AD56" s="123"/>
      <c r="AE56" s="123"/>
      <c r="AF56" s="123"/>
      <c r="AG56" s="123"/>
      <c r="AH56" s="123"/>
      <c r="AI56" s="124"/>
      <c r="AJ56" s="21"/>
      <c r="AK56" s="43"/>
      <c r="AL56" s="19"/>
      <c r="AM56" s="25"/>
      <c r="AN56" s="25"/>
      <c r="AO56" s="23"/>
      <c r="AP56" s="23"/>
      <c r="AQ56" s="13"/>
      <c r="AR56" s="13"/>
      <c r="AS56" s="13"/>
      <c r="AT56" s="25"/>
      <c r="AU56" s="25"/>
      <c r="AV56" s="14"/>
      <c r="AW56" s="14"/>
      <c r="AX56" s="27"/>
      <c r="AY56" s="122"/>
      <c r="AZ56" s="10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4"/>
      <c r="BL56" s="21">
        <v>12</v>
      </c>
      <c r="BM56" s="43">
        <v>3</v>
      </c>
      <c r="BN56" s="19">
        <v>30</v>
      </c>
      <c r="BO56" s="25">
        <v>10</v>
      </c>
      <c r="BP56" s="25"/>
      <c r="BQ56" s="19">
        <v>4</v>
      </c>
      <c r="BR56" s="13">
        <v>12</v>
      </c>
      <c r="BS56" s="13">
        <v>3</v>
      </c>
      <c r="BT56" s="13">
        <v>30</v>
      </c>
      <c r="BU56" s="25">
        <v>10</v>
      </c>
      <c r="BV56" s="13">
        <v>3</v>
      </c>
      <c r="BW56" s="13"/>
      <c r="BX56" s="41"/>
      <c r="BY56" s="21">
        <v>12</v>
      </c>
      <c r="BZ56" s="43">
        <v>3</v>
      </c>
      <c r="CA56" s="19">
        <v>30</v>
      </c>
      <c r="CB56" s="25">
        <v>10</v>
      </c>
      <c r="CC56" s="25"/>
      <c r="CD56" s="19">
        <v>4</v>
      </c>
      <c r="CE56" s="13">
        <v>12</v>
      </c>
      <c r="CF56" s="13">
        <v>3</v>
      </c>
      <c r="CG56" s="13">
        <v>30</v>
      </c>
      <c r="CH56" s="13">
        <v>10</v>
      </c>
      <c r="CI56" s="13">
        <v>3</v>
      </c>
      <c r="CJ56" s="13"/>
      <c r="CK56" s="41"/>
      <c r="CL56" s="103"/>
      <c r="CM56" s="123"/>
      <c r="CN56" s="123"/>
      <c r="CO56" s="123"/>
      <c r="CP56" s="123"/>
      <c r="CQ56" s="123"/>
      <c r="CR56" s="123"/>
      <c r="CS56" s="123"/>
      <c r="CT56" s="124"/>
      <c r="CU56" s="89">
        <v>13</v>
      </c>
    </row>
    <row r="57" spans="1:99" s="81" customFormat="1" x14ac:dyDescent="0.25">
      <c r="A57" s="13">
        <v>44</v>
      </c>
      <c r="B57" s="18" t="s">
        <v>59</v>
      </c>
      <c r="C57" s="14" t="s">
        <v>145</v>
      </c>
      <c r="D57" s="14" t="s">
        <v>27</v>
      </c>
      <c r="E57" s="59" t="s">
        <v>21</v>
      </c>
      <c r="F57" s="121">
        <f t="shared" si="2"/>
        <v>180</v>
      </c>
      <c r="G57" s="108" t="s">
        <v>88</v>
      </c>
      <c r="H57" s="84">
        <f t="shared" si="3"/>
        <v>9</v>
      </c>
      <c r="I57" s="109">
        <v>2</v>
      </c>
      <c r="J57" s="103">
        <f t="shared" si="15"/>
        <v>36</v>
      </c>
      <c r="K57" s="123">
        <v>0</v>
      </c>
      <c r="L57" s="123">
        <f t="shared" si="13"/>
        <v>105</v>
      </c>
      <c r="M57" s="123">
        <v>0</v>
      </c>
      <c r="N57" s="123">
        <f t="shared" si="5"/>
        <v>30</v>
      </c>
      <c r="O57" s="123"/>
      <c r="P57" s="123"/>
      <c r="Q57" s="123"/>
      <c r="R57" s="93">
        <f t="shared" si="6"/>
        <v>12</v>
      </c>
      <c r="S57" s="126"/>
      <c r="T57" s="127"/>
      <c r="U57" s="125"/>
      <c r="V57" s="125"/>
      <c r="W57" s="125"/>
      <c r="X57" s="125"/>
      <c r="Y57" s="125"/>
      <c r="Z57" s="125"/>
      <c r="AA57" s="123"/>
      <c r="AB57" s="123"/>
      <c r="AC57" s="123"/>
      <c r="AD57" s="123"/>
      <c r="AE57" s="123"/>
      <c r="AF57" s="123"/>
      <c r="AG57" s="123"/>
      <c r="AH57" s="123"/>
      <c r="AI57" s="124"/>
      <c r="AJ57" s="21"/>
      <c r="AK57" s="43"/>
      <c r="AL57" s="19"/>
      <c r="AM57" s="25"/>
      <c r="AN57" s="25"/>
      <c r="AO57" s="23"/>
      <c r="AP57" s="23"/>
      <c r="AQ57" s="13"/>
      <c r="AR57" s="13"/>
      <c r="AS57" s="13"/>
      <c r="AT57" s="25"/>
      <c r="AU57" s="25"/>
      <c r="AV57" s="14"/>
      <c r="AW57" s="14"/>
      <c r="AX57" s="27"/>
      <c r="AY57" s="122"/>
      <c r="AZ57" s="10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4"/>
      <c r="BL57" s="21">
        <v>0</v>
      </c>
      <c r="BM57" s="43"/>
      <c r="BN57" s="19">
        <v>0</v>
      </c>
      <c r="BO57" s="25">
        <v>0</v>
      </c>
      <c r="BP57" s="25"/>
      <c r="BQ57" s="19">
        <v>0</v>
      </c>
      <c r="BR57" s="13">
        <v>12</v>
      </c>
      <c r="BS57" s="13">
        <v>3</v>
      </c>
      <c r="BT57" s="13">
        <v>35</v>
      </c>
      <c r="BU57" s="25">
        <v>10</v>
      </c>
      <c r="BV57" s="13">
        <v>4</v>
      </c>
      <c r="BW57" s="13"/>
      <c r="BX57" s="41"/>
      <c r="BY57" s="21">
        <v>12</v>
      </c>
      <c r="BZ57" s="43">
        <v>3</v>
      </c>
      <c r="CA57" s="19">
        <v>35</v>
      </c>
      <c r="CB57" s="25">
        <v>10</v>
      </c>
      <c r="CC57" s="25"/>
      <c r="CD57" s="19">
        <v>4</v>
      </c>
      <c r="CE57" s="13">
        <v>12</v>
      </c>
      <c r="CF57" s="13">
        <v>3</v>
      </c>
      <c r="CG57" s="13">
        <v>35</v>
      </c>
      <c r="CH57" s="25">
        <v>10</v>
      </c>
      <c r="CI57" s="13">
        <v>4</v>
      </c>
      <c r="CJ57" s="13"/>
      <c r="CK57" s="41"/>
      <c r="CL57" s="103"/>
      <c r="CM57" s="123"/>
      <c r="CN57" s="123"/>
      <c r="CO57" s="123"/>
      <c r="CP57" s="123"/>
      <c r="CQ57" s="123"/>
      <c r="CR57" s="123"/>
      <c r="CS57" s="123"/>
      <c r="CT57" s="124"/>
      <c r="CU57" s="89">
        <v>10</v>
      </c>
    </row>
    <row r="58" spans="1:99" s="81" customFormat="1" x14ac:dyDescent="0.25">
      <c r="A58" s="17">
        <v>45</v>
      </c>
      <c r="B58" s="13" t="s">
        <v>60</v>
      </c>
      <c r="C58" s="14" t="s">
        <v>146</v>
      </c>
      <c r="D58" s="14" t="s">
        <v>16</v>
      </c>
      <c r="E58" s="66" t="s">
        <v>16</v>
      </c>
      <c r="F58" s="121">
        <f t="shared" si="2"/>
        <v>85</v>
      </c>
      <c r="G58" s="108" t="s">
        <v>88</v>
      </c>
      <c r="H58" s="84">
        <f t="shared" si="3"/>
        <v>6</v>
      </c>
      <c r="I58" s="109">
        <v>1</v>
      </c>
      <c r="J58" s="103">
        <f t="shared" si="15"/>
        <v>24</v>
      </c>
      <c r="K58" s="123">
        <v>0</v>
      </c>
      <c r="L58" s="123">
        <f t="shared" si="13"/>
        <v>55</v>
      </c>
      <c r="M58" s="123">
        <v>0</v>
      </c>
      <c r="N58" s="123">
        <f t="shared" si="5"/>
        <v>0</v>
      </c>
      <c r="O58" s="123"/>
      <c r="P58" s="123"/>
      <c r="Q58" s="123"/>
      <c r="R58" s="93">
        <f t="shared" si="6"/>
        <v>5</v>
      </c>
      <c r="S58" s="126"/>
      <c r="T58" s="127"/>
      <c r="U58" s="125"/>
      <c r="V58" s="125"/>
      <c r="W58" s="125"/>
      <c r="X58" s="125"/>
      <c r="Y58" s="125"/>
      <c r="Z58" s="125"/>
      <c r="AA58" s="123"/>
      <c r="AB58" s="123"/>
      <c r="AC58" s="123"/>
      <c r="AD58" s="123"/>
      <c r="AE58" s="123"/>
      <c r="AF58" s="123"/>
      <c r="AG58" s="123"/>
      <c r="AH58" s="123"/>
      <c r="AI58" s="124"/>
      <c r="AJ58" s="21"/>
      <c r="AK58" s="43"/>
      <c r="AL58" s="19"/>
      <c r="AM58" s="25"/>
      <c r="AN58" s="25"/>
      <c r="AO58" s="23"/>
      <c r="AP58" s="23"/>
      <c r="AQ58" s="13"/>
      <c r="AR58" s="13"/>
      <c r="AS58" s="13"/>
      <c r="AT58" s="25"/>
      <c r="AU58" s="25"/>
      <c r="AV58" s="14"/>
      <c r="AW58" s="14"/>
      <c r="AX58" s="27"/>
      <c r="AY58" s="122"/>
      <c r="AZ58" s="10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4"/>
      <c r="BL58" s="21">
        <v>12</v>
      </c>
      <c r="BM58" s="43">
        <v>3</v>
      </c>
      <c r="BN58" s="19">
        <v>30</v>
      </c>
      <c r="BO58" s="25">
        <v>0</v>
      </c>
      <c r="BP58" s="25"/>
      <c r="BQ58" s="19">
        <v>3</v>
      </c>
      <c r="BR58" s="13">
        <v>12</v>
      </c>
      <c r="BS58" s="13">
        <v>3</v>
      </c>
      <c r="BT58" s="13">
        <v>25</v>
      </c>
      <c r="BU58" s="25">
        <v>0</v>
      </c>
      <c r="BV58" s="13">
        <v>2</v>
      </c>
      <c r="BW58" s="13"/>
      <c r="BX58" s="41"/>
      <c r="BY58" s="122"/>
      <c r="BZ58" s="10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4"/>
      <c r="CL58" s="103"/>
      <c r="CM58" s="123"/>
      <c r="CN58" s="123"/>
      <c r="CO58" s="123"/>
      <c r="CP58" s="123"/>
      <c r="CQ58" s="123"/>
      <c r="CR58" s="123"/>
      <c r="CS58" s="123"/>
      <c r="CT58" s="124"/>
      <c r="CU58" s="89">
        <v>5</v>
      </c>
    </row>
    <row r="59" spans="1:99" s="81" customFormat="1" x14ac:dyDescent="0.25">
      <c r="A59" s="17">
        <v>46</v>
      </c>
      <c r="B59" s="13" t="s">
        <v>61</v>
      </c>
      <c r="C59" s="14" t="s">
        <v>147</v>
      </c>
      <c r="D59" s="14" t="s">
        <v>16</v>
      </c>
      <c r="E59" s="59" t="s">
        <v>21</v>
      </c>
      <c r="F59" s="121">
        <f t="shared" si="2"/>
        <v>70</v>
      </c>
      <c r="G59" s="108" t="s">
        <v>88</v>
      </c>
      <c r="H59" s="84">
        <f t="shared" si="3"/>
        <v>4</v>
      </c>
      <c r="I59" s="109">
        <v>0</v>
      </c>
      <c r="J59" s="103">
        <f>SUM(BR59+BL59+CE59+BY59)</f>
        <v>22</v>
      </c>
      <c r="K59" s="123">
        <v>0</v>
      </c>
      <c r="L59" s="123">
        <f t="shared" si="13"/>
        <v>18</v>
      </c>
      <c r="M59" s="123">
        <v>0</v>
      </c>
      <c r="N59" s="123">
        <f t="shared" si="5"/>
        <v>26</v>
      </c>
      <c r="O59" s="123"/>
      <c r="P59" s="123"/>
      <c r="Q59" s="123"/>
      <c r="R59" s="93">
        <f t="shared" si="6"/>
        <v>4</v>
      </c>
      <c r="S59" s="126"/>
      <c r="T59" s="127"/>
      <c r="U59" s="125"/>
      <c r="V59" s="125"/>
      <c r="W59" s="125"/>
      <c r="X59" s="125"/>
      <c r="Y59" s="125"/>
      <c r="Z59" s="125"/>
      <c r="AA59" s="123"/>
      <c r="AB59" s="123"/>
      <c r="AC59" s="123"/>
      <c r="AD59" s="123"/>
      <c r="AE59" s="123"/>
      <c r="AF59" s="123"/>
      <c r="AG59" s="123"/>
      <c r="AH59" s="123"/>
      <c r="AI59" s="124"/>
      <c r="AJ59" s="21"/>
      <c r="AK59" s="43"/>
      <c r="AL59" s="19"/>
      <c r="AM59" s="25"/>
      <c r="AN59" s="25"/>
      <c r="AO59" s="23"/>
      <c r="AP59" s="23"/>
      <c r="AQ59" s="13"/>
      <c r="AR59" s="13"/>
      <c r="AS59" s="13"/>
      <c r="AT59" s="25"/>
      <c r="AU59" s="25"/>
      <c r="AV59" s="14"/>
      <c r="AW59" s="14"/>
      <c r="AX59" s="27"/>
      <c r="AY59" s="122"/>
      <c r="AZ59" s="10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4"/>
      <c r="BL59" s="21">
        <v>11</v>
      </c>
      <c r="BM59" s="43">
        <v>2</v>
      </c>
      <c r="BN59" s="19">
        <v>9</v>
      </c>
      <c r="BO59" s="25">
        <v>13</v>
      </c>
      <c r="BP59" s="25"/>
      <c r="BQ59" s="19">
        <v>2</v>
      </c>
      <c r="BR59" s="13">
        <v>11</v>
      </c>
      <c r="BS59" s="13">
        <v>2</v>
      </c>
      <c r="BT59" s="13">
        <v>9</v>
      </c>
      <c r="BU59" s="25">
        <v>13</v>
      </c>
      <c r="BV59" s="13">
        <v>2</v>
      </c>
      <c r="BW59" s="13"/>
      <c r="BX59" s="41"/>
      <c r="BY59" s="122"/>
      <c r="BZ59" s="103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4"/>
      <c r="CL59" s="103"/>
      <c r="CM59" s="123"/>
      <c r="CN59" s="123"/>
      <c r="CO59" s="123"/>
      <c r="CP59" s="123"/>
      <c r="CQ59" s="123"/>
      <c r="CR59" s="123"/>
      <c r="CS59" s="123"/>
      <c r="CT59" s="124"/>
      <c r="CU59" s="89">
        <v>0</v>
      </c>
    </row>
    <row r="60" spans="1:99" s="81" customFormat="1" ht="27" x14ac:dyDescent="0.25">
      <c r="A60" s="13">
        <v>47</v>
      </c>
      <c r="B60" s="13" t="s">
        <v>62</v>
      </c>
      <c r="C60" s="14" t="s">
        <v>148</v>
      </c>
      <c r="D60" s="14" t="s">
        <v>27</v>
      </c>
      <c r="E60" s="66" t="s">
        <v>16</v>
      </c>
      <c r="F60" s="121">
        <f t="shared" si="2"/>
        <v>80</v>
      </c>
      <c r="G60" s="108" t="s">
        <v>88</v>
      </c>
      <c r="H60" s="84">
        <f t="shared" si="3"/>
        <v>6</v>
      </c>
      <c r="I60" s="109">
        <v>1</v>
      </c>
      <c r="J60" s="103">
        <f>SUM(BR60+BL60+CE60+BY60)</f>
        <v>24</v>
      </c>
      <c r="K60" s="123">
        <v>0</v>
      </c>
      <c r="L60" s="123">
        <f t="shared" si="13"/>
        <v>50</v>
      </c>
      <c r="M60" s="123">
        <v>0</v>
      </c>
      <c r="N60" s="123">
        <f t="shared" si="5"/>
        <v>0</v>
      </c>
      <c r="O60" s="123"/>
      <c r="P60" s="123"/>
      <c r="Q60" s="123"/>
      <c r="R60" s="93">
        <f t="shared" si="6"/>
        <v>5</v>
      </c>
      <c r="S60" s="126"/>
      <c r="T60" s="127"/>
      <c r="U60" s="125"/>
      <c r="V60" s="125"/>
      <c r="W60" s="125"/>
      <c r="X60" s="125"/>
      <c r="Y60" s="125"/>
      <c r="Z60" s="125"/>
      <c r="AA60" s="123"/>
      <c r="AB60" s="123"/>
      <c r="AC60" s="123"/>
      <c r="AD60" s="123"/>
      <c r="AE60" s="123"/>
      <c r="AF60" s="123"/>
      <c r="AG60" s="123"/>
      <c r="AH60" s="123"/>
      <c r="AI60" s="124"/>
      <c r="AJ60" s="21"/>
      <c r="AK60" s="43"/>
      <c r="AL60" s="19"/>
      <c r="AM60" s="25"/>
      <c r="AN60" s="25"/>
      <c r="AO60" s="23"/>
      <c r="AP60" s="23"/>
      <c r="AQ60" s="13"/>
      <c r="AR60" s="13"/>
      <c r="AS60" s="13"/>
      <c r="AT60" s="25"/>
      <c r="AU60" s="25"/>
      <c r="AV60" s="14"/>
      <c r="AW60" s="14"/>
      <c r="AX60" s="27"/>
      <c r="AY60" s="122"/>
      <c r="AZ60" s="10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4"/>
      <c r="BL60" s="21">
        <v>12</v>
      </c>
      <c r="BM60" s="43">
        <v>3</v>
      </c>
      <c r="BN60" s="19">
        <v>25</v>
      </c>
      <c r="BO60" s="25">
        <v>0</v>
      </c>
      <c r="BP60" s="25"/>
      <c r="BQ60" s="19">
        <v>2</v>
      </c>
      <c r="BR60" s="13">
        <v>12</v>
      </c>
      <c r="BS60" s="13">
        <v>3</v>
      </c>
      <c r="BT60" s="13">
        <v>25</v>
      </c>
      <c r="BU60" s="25">
        <v>0</v>
      </c>
      <c r="BV60" s="13">
        <v>3</v>
      </c>
      <c r="BW60" s="13"/>
      <c r="BX60" s="41"/>
      <c r="BY60" s="21"/>
      <c r="BZ60" s="43"/>
      <c r="CA60" s="19"/>
      <c r="CB60" s="25"/>
      <c r="CC60" s="25"/>
      <c r="CD60" s="19"/>
      <c r="CE60" s="13"/>
      <c r="CF60" s="13"/>
      <c r="CG60" s="13"/>
      <c r="CH60" s="25"/>
      <c r="CI60" s="13"/>
      <c r="CJ60" s="13"/>
      <c r="CK60" s="41"/>
      <c r="CL60" s="103"/>
      <c r="CM60" s="123"/>
      <c r="CN60" s="123"/>
      <c r="CO60" s="123"/>
      <c r="CP60" s="123"/>
      <c r="CQ60" s="123"/>
      <c r="CR60" s="123"/>
      <c r="CS60" s="123"/>
      <c r="CT60" s="124"/>
      <c r="CU60" s="89">
        <v>0</v>
      </c>
    </row>
    <row r="61" spans="1:99" s="81" customFormat="1" x14ac:dyDescent="0.25">
      <c r="A61" s="13">
        <v>48</v>
      </c>
      <c r="B61" s="13" t="s">
        <v>64</v>
      </c>
      <c r="C61" s="14" t="s">
        <v>149</v>
      </c>
      <c r="D61" s="14" t="s">
        <v>27</v>
      </c>
      <c r="E61" s="66" t="s">
        <v>16</v>
      </c>
      <c r="F61" s="121">
        <f t="shared" si="2"/>
        <v>70</v>
      </c>
      <c r="G61" s="108" t="s">
        <v>88</v>
      </c>
      <c r="H61" s="84">
        <f t="shared" si="3"/>
        <v>3</v>
      </c>
      <c r="I61" s="109">
        <v>0</v>
      </c>
      <c r="J61" s="103">
        <f t="shared" si="15"/>
        <v>12</v>
      </c>
      <c r="K61" s="123">
        <v>0</v>
      </c>
      <c r="L61" s="123">
        <f t="shared" si="13"/>
        <v>40</v>
      </c>
      <c r="M61" s="123">
        <v>0</v>
      </c>
      <c r="N61" s="123">
        <f t="shared" si="5"/>
        <v>15</v>
      </c>
      <c r="O61" s="123"/>
      <c r="P61" s="123"/>
      <c r="Q61" s="123"/>
      <c r="R61" s="93">
        <f t="shared" si="6"/>
        <v>4</v>
      </c>
      <c r="S61" s="126"/>
      <c r="T61" s="127"/>
      <c r="U61" s="125"/>
      <c r="V61" s="125"/>
      <c r="W61" s="125"/>
      <c r="X61" s="125"/>
      <c r="Y61" s="125"/>
      <c r="Z61" s="125"/>
      <c r="AA61" s="123"/>
      <c r="AB61" s="123"/>
      <c r="AC61" s="123"/>
      <c r="AD61" s="123"/>
      <c r="AE61" s="123"/>
      <c r="AF61" s="123"/>
      <c r="AG61" s="123"/>
      <c r="AH61" s="123"/>
      <c r="AI61" s="124"/>
      <c r="AJ61" s="21"/>
      <c r="AK61" s="43"/>
      <c r="AL61" s="19"/>
      <c r="AM61" s="25"/>
      <c r="AN61" s="25"/>
      <c r="AO61" s="23"/>
      <c r="AP61" s="23"/>
      <c r="AQ61" s="13"/>
      <c r="AR61" s="13"/>
      <c r="AS61" s="13"/>
      <c r="AT61" s="25"/>
      <c r="AU61" s="25"/>
      <c r="AV61" s="14"/>
      <c r="AW61" s="14"/>
      <c r="AX61" s="27"/>
      <c r="AY61" s="122"/>
      <c r="AZ61" s="10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4"/>
      <c r="BL61" s="21">
        <v>12</v>
      </c>
      <c r="BM61" s="43">
        <v>3</v>
      </c>
      <c r="BN61" s="19">
        <v>20</v>
      </c>
      <c r="BO61" s="25">
        <v>0</v>
      </c>
      <c r="BP61" s="25"/>
      <c r="BQ61" s="19">
        <v>2</v>
      </c>
      <c r="BR61" s="13">
        <v>0</v>
      </c>
      <c r="BS61" s="13">
        <v>0</v>
      </c>
      <c r="BT61" s="13">
        <v>20</v>
      </c>
      <c r="BU61" s="25">
        <v>15</v>
      </c>
      <c r="BV61" s="13">
        <v>2</v>
      </c>
      <c r="BW61" s="13"/>
      <c r="BX61" s="41"/>
      <c r="BY61" s="122"/>
      <c r="BZ61" s="10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4"/>
      <c r="CL61" s="103"/>
      <c r="CM61" s="123"/>
      <c r="CN61" s="123"/>
      <c r="CO61" s="123"/>
      <c r="CP61" s="123"/>
      <c r="CQ61" s="123"/>
      <c r="CR61" s="123"/>
      <c r="CS61" s="123"/>
      <c r="CT61" s="124"/>
      <c r="CU61" s="89">
        <v>4</v>
      </c>
    </row>
    <row r="62" spans="1:99" s="81" customFormat="1" x14ac:dyDescent="0.25">
      <c r="A62" s="17">
        <v>49</v>
      </c>
      <c r="B62" s="18" t="s">
        <v>66</v>
      </c>
      <c r="C62" s="14" t="s">
        <v>150</v>
      </c>
      <c r="D62" s="14" t="s">
        <v>16</v>
      </c>
      <c r="E62" s="66" t="s">
        <v>21</v>
      </c>
      <c r="F62" s="121">
        <f t="shared" si="2"/>
        <v>65</v>
      </c>
      <c r="G62" s="108" t="s">
        <v>88</v>
      </c>
      <c r="H62" s="84">
        <f t="shared" si="3"/>
        <v>10</v>
      </c>
      <c r="I62" s="109">
        <v>0</v>
      </c>
      <c r="J62" s="103">
        <f t="shared" si="15"/>
        <v>14</v>
      </c>
      <c r="K62" s="123">
        <v>0</v>
      </c>
      <c r="L62" s="123">
        <f t="shared" si="13"/>
        <v>31</v>
      </c>
      <c r="M62" s="123">
        <v>0</v>
      </c>
      <c r="N62" s="123">
        <f t="shared" si="5"/>
        <v>10</v>
      </c>
      <c r="O62" s="123"/>
      <c r="P62" s="123"/>
      <c r="Q62" s="123"/>
      <c r="R62" s="93">
        <f t="shared" si="6"/>
        <v>4</v>
      </c>
      <c r="S62" s="126"/>
      <c r="T62" s="127"/>
      <c r="U62" s="125"/>
      <c r="V62" s="125"/>
      <c r="W62" s="125"/>
      <c r="X62" s="125"/>
      <c r="Y62" s="125"/>
      <c r="Z62" s="125"/>
      <c r="AA62" s="123"/>
      <c r="AB62" s="123"/>
      <c r="AC62" s="123"/>
      <c r="AD62" s="123"/>
      <c r="AE62" s="123"/>
      <c r="AF62" s="123"/>
      <c r="AG62" s="123"/>
      <c r="AH62" s="123"/>
      <c r="AI62" s="124"/>
      <c r="AJ62" s="21"/>
      <c r="AK62" s="43"/>
      <c r="AL62" s="19"/>
      <c r="AM62" s="25"/>
      <c r="AN62" s="25"/>
      <c r="AO62" s="23"/>
      <c r="AP62" s="23"/>
      <c r="AQ62" s="13"/>
      <c r="AR62" s="13"/>
      <c r="AS62" s="13"/>
      <c r="AT62" s="25"/>
      <c r="AU62" s="25"/>
      <c r="AV62" s="14"/>
      <c r="AW62" s="14"/>
      <c r="AX62" s="27"/>
      <c r="AY62" s="122"/>
      <c r="AZ62" s="10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4"/>
      <c r="BL62" s="122"/>
      <c r="BM62" s="10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4"/>
      <c r="BY62" s="22">
        <v>4</v>
      </c>
      <c r="BZ62" s="88">
        <v>5</v>
      </c>
      <c r="CA62" s="20">
        <v>21</v>
      </c>
      <c r="CB62" s="13">
        <v>10</v>
      </c>
      <c r="CC62" s="13"/>
      <c r="CD62" s="19">
        <v>2</v>
      </c>
      <c r="CE62" s="13">
        <v>10</v>
      </c>
      <c r="CF62" s="13">
        <v>5</v>
      </c>
      <c r="CG62" s="13">
        <v>10</v>
      </c>
      <c r="CH62" s="25">
        <v>0</v>
      </c>
      <c r="CI62" s="13">
        <v>2</v>
      </c>
      <c r="CJ62" s="13"/>
      <c r="CK62" s="41"/>
      <c r="CL62" s="103"/>
      <c r="CM62" s="123"/>
      <c r="CN62" s="123"/>
      <c r="CO62" s="123"/>
      <c r="CP62" s="123"/>
      <c r="CQ62" s="123"/>
      <c r="CR62" s="123"/>
      <c r="CS62" s="123"/>
      <c r="CT62" s="124"/>
      <c r="CU62" s="89">
        <v>4</v>
      </c>
    </row>
    <row r="63" spans="1:99" s="81" customFormat="1" x14ac:dyDescent="0.25">
      <c r="A63" s="17">
        <v>50</v>
      </c>
      <c r="B63" s="13" t="s">
        <v>67</v>
      </c>
      <c r="C63" s="14" t="s">
        <v>151</v>
      </c>
      <c r="D63" s="14" t="s">
        <v>27</v>
      </c>
      <c r="E63" s="59" t="s">
        <v>21</v>
      </c>
      <c r="F63" s="121">
        <f t="shared" si="2"/>
        <v>45</v>
      </c>
      <c r="G63" s="108" t="s">
        <v>88</v>
      </c>
      <c r="H63" s="84">
        <f t="shared" si="3"/>
        <v>3</v>
      </c>
      <c r="I63" s="109">
        <v>0</v>
      </c>
      <c r="J63" s="103">
        <f t="shared" si="15"/>
        <v>12</v>
      </c>
      <c r="K63" s="123">
        <v>0</v>
      </c>
      <c r="L63" s="123">
        <f t="shared" si="13"/>
        <v>15</v>
      </c>
      <c r="M63" s="123">
        <v>0</v>
      </c>
      <c r="N63" s="123">
        <f t="shared" si="5"/>
        <v>15</v>
      </c>
      <c r="O63" s="123"/>
      <c r="P63" s="123"/>
      <c r="Q63" s="123"/>
      <c r="R63" s="93">
        <f t="shared" si="6"/>
        <v>2</v>
      </c>
      <c r="S63" s="126"/>
      <c r="T63" s="127"/>
      <c r="U63" s="125"/>
      <c r="V63" s="125"/>
      <c r="W63" s="125"/>
      <c r="X63" s="125"/>
      <c r="Y63" s="125"/>
      <c r="Z63" s="125"/>
      <c r="AA63" s="123"/>
      <c r="AB63" s="123"/>
      <c r="AC63" s="123"/>
      <c r="AD63" s="123"/>
      <c r="AE63" s="123"/>
      <c r="AF63" s="123"/>
      <c r="AG63" s="123"/>
      <c r="AH63" s="123"/>
      <c r="AI63" s="124"/>
      <c r="AJ63" s="21"/>
      <c r="AK63" s="43"/>
      <c r="AL63" s="19"/>
      <c r="AM63" s="25"/>
      <c r="AN63" s="25"/>
      <c r="AO63" s="23"/>
      <c r="AP63" s="23"/>
      <c r="AQ63" s="13"/>
      <c r="AR63" s="13"/>
      <c r="AS63" s="13"/>
      <c r="AT63" s="25"/>
      <c r="AU63" s="25"/>
      <c r="AV63" s="14"/>
      <c r="AW63" s="14"/>
      <c r="AX63" s="27"/>
      <c r="AY63" s="122"/>
      <c r="AZ63" s="10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4"/>
      <c r="BL63" s="122"/>
      <c r="BM63" s="10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4"/>
      <c r="BY63" s="21">
        <v>0</v>
      </c>
      <c r="BZ63" s="43"/>
      <c r="CA63" s="19">
        <v>0</v>
      </c>
      <c r="CB63" s="25">
        <v>0</v>
      </c>
      <c r="CC63" s="25"/>
      <c r="CD63" s="19">
        <v>0</v>
      </c>
      <c r="CE63" s="13">
        <v>12</v>
      </c>
      <c r="CF63" s="13">
        <v>3</v>
      </c>
      <c r="CG63" s="13">
        <v>15</v>
      </c>
      <c r="CH63" s="25">
        <v>15</v>
      </c>
      <c r="CI63" s="13">
        <v>2</v>
      </c>
      <c r="CJ63" s="13"/>
      <c r="CK63" s="41"/>
      <c r="CL63" s="103"/>
      <c r="CM63" s="123"/>
      <c r="CN63" s="123"/>
      <c r="CO63" s="123"/>
      <c r="CP63" s="123"/>
      <c r="CQ63" s="123"/>
      <c r="CR63" s="123"/>
      <c r="CS63" s="123"/>
      <c r="CT63" s="124"/>
      <c r="CU63" s="89">
        <v>0</v>
      </c>
    </row>
    <row r="64" spans="1:99" s="81" customFormat="1" x14ac:dyDescent="0.25">
      <c r="A64" s="13">
        <v>51</v>
      </c>
      <c r="B64" s="13" t="s">
        <v>68</v>
      </c>
      <c r="C64" s="14" t="s">
        <v>152</v>
      </c>
      <c r="D64" s="14" t="s">
        <v>16</v>
      </c>
      <c r="E64" s="66" t="s">
        <v>16</v>
      </c>
      <c r="F64" s="121">
        <f t="shared" si="2"/>
        <v>75</v>
      </c>
      <c r="G64" s="108" t="s">
        <v>88</v>
      </c>
      <c r="H64" s="84">
        <f t="shared" si="3"/>
        <v>6</v>
      </c>
      <c r="I64" s="109">
        <v>0</v>
      </c>
      <c r="J64" s="103">
        <f t="shared" si="15"/>
        <v>24</v>
      </c>
      <c r="K64" s="123">
        <v>0</v>
      </c>
      <c r="L64" s="123">
        <f t="shared" si="13"/>
        <v>25</v>
      </c>
      <c r="M64" s="123">
        <v>0</v>
      </c>
      <c r="N64" s="123">
        <f t="shared" si="5"/>
        <v>20</v>
      </c>
      <c r="O64" s="123"/>
      <c r="P64" s="123"/>
      <c r="Q64" s="123"/>
      <c r="R64" s="93">
        <f t="shared" si="6"/>
        <v>4</v>
      </c>
      <c r="S64" s="126"/>
      <c r="T64" s="127"/>
      <c r="U64" s="125"/>
      <c r="V64" s="125"/>
      <c r="W64" s="125"/>
      <c r="X64" s="125"/>
      <c r="Y64" s="125"/>
      <c r="Z64" s="125"/>
      <c r="AA64" s="123"/>
      <c r="AB64" s="123"/>
      <c r="AC64" s="123"/>
      <c r="AD64" s="123"/>
      <c r="AE64" s="123"/>
      <c r="AF64" s="123"/>
      <c r="AG64" s="123"/>
      <c r="AH64" s="123"/>
      <c r="AI64" s="124"/>
      <c r="AJ64" s="21"/>
      <c r="AK64" s="43"/>
      <c r="AL64" s="19"/>
      <c r="AM64" s="25"/>
      <c r="AN64" s="25"/>
      <c r="AO64" s="23"/>
      <c r="AP64" s="23"/>
      <c r="AQ64" s="13"/>
      <c r="AR64" s="13"/>
      <c r="AS64" s="13"/>
      <c r="AT64" s="25"/>
      <c r="AU64" s="25"/>
      <c r="AV64" s="14"/>
      <c r="AW64" s="14"/>
      <c r="AX64" s="27"/>
      <c r="AY64" s="122"/>
      <c r="AZ64" s="10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4"/>
      <c r="BL64" s="122"/>
      <c r="BM64" s="10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4"/>
      <c r="BY64" s="21">
        <v>12</v>
      </c>
      <c r="BZ64" s="43">
        <v>3</v>
      </c>
      <c r="CA64" s="19">
        <v>10</v>
      </c>
      <c r="CB64" s="25">
        <v>10</v>
      </c>
      <c r="CC64" s="25"/>
      <c r="CD64" s="19">
        <v>2</v>
      </c>
      <c r="CE64" s="13">
        <v>12</v>
      </c>
      <c r="CF64" s="13">
        <v>3</v>
      </c>
      <c r="CG64" s="13">
        <v>15</v>
      </c>
      <c r="CH64" s="25">
        <v>10</v>
      </c>
      <c r="CI64" s="13">
        <v>2</v>
      </c>
      <c r="CJ64" s="13"/>
      <c r="CK64" s="41"/>
      <c r="CL64" s="103"/>
      <c r="CM64" s="123"/>
      <c r="CN64" s="123"/>
      <c r="CO64" s="123"/>
      <c r="CP64" s="123"/>
      <c r="CQ64" s="123"/>
      <c r="CR64" s="123"/>
      <c r="CS64" s="123"/>
      <c r="CT64" s="124"/>
      <c r="CU64" s="89">
        <v>0</v>
      </c>
    </row>
    <row r="65" spans="1:99" s="81" customFormat="1" x14ac:dyDescent="0.25">
      <c r="A65" s="13">
        <v>52</v>
      </c>
      <c r="B65" s="13" t="s">
        <v>69</v>
      </c>
      <c r="C65" s="14" t="s">
        <v>153</v>
      </c>
      <c r="D65" s="14" t="s">
        <v>32</v>
      </c>
      <c r="E65" s="66" t="s">
        <v>16</v>
      </c>
      <c r="F65" s="121">
        <f t="shared" si="2"/>
        <v>45</v>
      </c>
      <c r="G65" s="108" t="s">
        <v>88</v>
      </c>
      <c r="H65" s="84">
        <f t="shared" si="3"/>
        <v>3</v>
      </c>
      <c r="I65" s="109">
        <v>0</v>
      </c>
      <c r="J65" s="103">
        <f t="shared" si="15"/>
        <v>12</v>
      </c>
      <c r="K65" s="123">
        <v>0</v>
      </c>
      <c r="L65" s="123">
        <f t="shared" si="13"/>
        <v>15</v>
      </c>
      <c r="M65" s="123">
        <v>0</v>
      </c>
      <c r="N65" s="123">
        <f t="shared" si="5"/>
        <v>15</v>
      </c>
      <c r="O65" s="123"/>
      <c r="P65" s="123"/>
      <c r="Q65" s="123"/>
      <c r="R65" s="93">
        <f t="shared" si="6"/>
        <v>3</v>
      </c>
      <c r="S65" s="126"/>
      <c r="T65" s="127"/>
      <c r="U65" s="125"/>
      <c r="V65" s="125"/>
      <c r="W65" s="125"/>
      <c r="X65" s="125"/>
      <c r="Y65" s="125"/>
      <c r="Z65" s="125"/>
      <c r="AA65" s="123"/>
      <c r="AB65" s="123"/>
      <c r="AC65" s="123"/>
      <c r="AD65" s="123"/>
      <c r="AE65" s="123"/>
      <c r="AF65" s="123"/>
      <c r="AG65" s="123"/>
      <c r="AH65" s="123"/>
      <c r="AI65" s="124"/>
      <c r="AJ65" s="21"/>
      <c r="AK65" s="43"/>
      <c r="AL65" s="19"/>
      <c r="AM65" s="25"/>
      <c r="AN65" s="25"/>
      <c r="AO65" s="23"/>
      <c r="AP65" s="23"/>
      <c r="AQ65" s="13"/>
      <c r="AR65" s="13"/>
      <c r="AS65" s="13"/>
      <c r="AT65" s="25"/>
      <c r="AU65" s="25"/>
      <c r="AV65" s="14"/>
      <c r="AW65" s="14"/>
      <c r="AX65" s="27"/>
      <c r="AY65" s="122"/>
      <c r="AZ65" s="10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4"/>
      <c r="BL65" s="122"/>
      <c r="BM65" s="10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4"/>
      <c r="BY65" s="21">
        <v>12</v>
      </c>
      <c r="BZ65" s="43">
        <v>3</v>
      </c>
      <c r="CA65" s="19">
        <v>15</v>
      </c>
      <c r="CB65" s="25">
        <v>15</v>
      </c>
      <c r="CC65" s="25"/>
      <c r="CD65" s="19">
        <v>3</v>
      </c>
      <c r="CE65" s="13">
        <v>0</v>
      </c>
      <c r="CF65" s="13"/>
      <c r="CG65" s="13">
        <v>0</v>
      </c>
      <c r="CH65" s="25">
        <v>0</v>
      </c>
      <c r="CI65" s="13">
        <v>0</v>
      </c>
      <c r="CJ65" s="13"/>
      <c r="CK65" s="41"/>
      <c r="CL65" s="103"/>
      <c r="CM65" s="123"/>
      <c r="CN65" s="123"/>
      <c r="CO65" s="123"/>
      <c r="CP65" s="123"/>
      <c r="CQ65" s="123"/>
      <c r="CR65" s="123"/>
      <c r="CS65" s="123"/>
      <c r="CT65" s="124"/>
      <c r="CU65" s="89">
        <v>3</v>
      </c>
    </row>
    <row r="66" spans="1:99" s="81" customFormat="1" x14ac:dyDescent="0.25">
      <c r="A66" s="17">
        <v>53</v>
      </c>
      <c r="B66" s="13" t="s">
        <v>70</v>
      </c>
      <c r="C66" s="49" t="s">
        <v>154</v>
      </c>
      <c r="D66" s="14" t="s">
        <v>38</v>
      </c>
      <c r="E66" s="59" t="s">
        <v>16</v>
      </c>
      <c r="F66" s="121">
        <f t="shared" si="2"/>
        <v>45</v>
      </c>
      <c r="G66" s="108" t="s">
        <v>88</v>
      </c>
      <c r="H66" s="84">
        <f t="shared" si="3"/>
        <v>3</v>
      </c>
      <c r="I66" s="109">
        <v>0</v>
      </c>
      <c r="J66" s="103">
        <f t="shared" si="15"/>
        <v>12</v>
      </c>
      <c r="K66" s="123">
        <v>0</v>
      </c>
      <c r="L66" s="123">
        <f t="shared" si="13"/>
        <v>15</v>
      </c>
      <c r="M66" s="123">
        <v>0</v>
      </c>
      <c r="N66" s="123">
        <f t="shared" si="5"/>
        <v>15</v>
      </c>
      <c r="O66" s="123"/>
      <c r="P66" s="123"/>
      <c r="Q66" s="123"/>
      <c r="R66" s="93">
        <f t="shared" si="6"/>
        <v>2</v>
      </c>
      <c r="S66" s="126"/>
      <c r="T66" s="127"/>
      <c r="U66" s="125"/>
      <c r="V66" s="125"/>
      <c r="W66" s="125"/>
      <c r="X66" s="125"/>
      <c r="Y66" s="125"/>
      <c r="Z66" s="125"/>
      <c r="AA66" s="123"/>
      <c r="AB66" s="123"/>
      <c r="AC66" s="123"/>
      <c r="AD66" s="123"/>
      <c r="AE66" s="123"/>
      <c r="AF66" s="123"/>
      <c r="AG66" s="123"/>
      <c r="AH66" s="123"/>
      <c r="AI66" s="124"/>
      <c r="AJ66" s="21"/>
      <c r="AK66" s="43"/>
      <c r="AL66" s="19"/>
      <c r="AM66" s="25"/>
      <c r="AN66" s="25"/>
      <c r="AO66" s="23"/>
      <c r="AP66" s="23"/>
      <c r="AQ66" s="13"/>
      <c r="AR66" s="13"/>
      <c r="AS66" s="13"/>
      <c r="AT66" s="25"/>
      <c r="AU66" s="25"/>
      <c r="AV66" s="14"/>
      <c r="AW66" s="14"/>
      <c r="AX66" s="27"/>
      <c r="AY66" s="122"/>
      <c r="AZ66" s="10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4"/>
      <c r="BL66" s="122"/>
      <c r="BM66" s="10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4"/>
      <c r="BY66" s="130">
        <v>12</v>
      </c>
      <c r="BZ66" s="131">
        <v>3</v>
      </c>
      <c r="CA66" s="132">
        <v>0</v>
      </c>
      <c r="CB66" s="132">
        <v>15</v>
      </c>
      <c r="CC66" s="132"/>
      <c r="CD66" s="133">
        <v>1</v>
      </c>
      <c r="CE66" s="132">
        <v>0</v>
      </c>
      <c r="CF66" s="132"/>
      <c r="CG66" s="132">
        <v>15</v>
      </c>
      <c r="CH66" s="132">
        <v>0</v>
      </c>
      <c r="CI66" s="133">
        <v>1</v>
      </c>
      <c r="CJ66" s="133"/>
      <c r="CK66" s="134"/>
      <c r="CL66" s="135"/>
      <c r="CM66" s="136"/>
      <c r="CN66" s="136"/>
      <c r="CO66" s="136"/>
      <c r="CP66" s="136"/>
      <c r="CQ66" s="136"/>
      <c r="CR66" s="136"/>
      <c r="CS66" s="136"/>
      <c r="CT66" s="137"/>
      <c r="CU66" s="135">
        <v>0</v>
      </c>
    </row>
    <row r="67" spans="1:99" s="81" customFormat="1" x14ac:dyDescent="0.25">
      <c r="A67" s="17">
        <v>54</v>
      </c>
      <c r="B67" s="13" t="s">
        <v>71</v>
      </c>
      <c r="C67" s="14" t="s">
        <v>155</v>
      </c>
      <c r="D67" s="14" t="s">
        <v>27</v>
      </c>
      <c r="E67" s="138" t="s">
        <v>21</v>
      </c>
      <c r="F67" s="121">
        <f t="shared" si="2"/>
        <v>24</v>
      </c>
      <c r="G67" s="108" t="s">
        <v>88</v>
      </c>
      <c r="H67" s="84">
        <f t="shared" si="3"/>
        <v>0</v>
      </c>
      <c r="I67" s="109">
        <v>0</v>
      </c>
      <c r="J67" s="103">
        <f t="shared" si="15"/>
        <v>4</v>
      </c>
      <c r="K67" s="123">
        <v>0</v>
      </c>
      <c r="L67" s="123">
        <f t="shared" si="13"/>
        <v>20</v>
      </c>
      <c r="M67" s="123">
        <v>0</v>
      </c>
      <c r="N67" s="123">
        <f t="shared" si="5"/>
        <v>0</v>
      </c>
      <c r="O67" s="123"/>
      <c r="P67" s="123"/>
      <c r="Q67" s="123"/>
      <c r="R67" s="93">
        <f t="shared" si="6"/>
        <v>1</v>
      </c>
      <c r="S67" s="126"/>
      <c r="T67" s="127"/>
      <c r="U67" s="125"/>
      <c r="V67" s="125"/>
      <c r="W67" s="125"/>
      <c r="X67" s="125"/>
      <c r="Y67" s="125"/>
      <c r="Z67" s="125"/>
      <c r="AA67" s="123"/>
      <c r="AB67" s="123"/>
      <c r="AC67" s="123"/>
      <c r="AD67" s="123"/>
      <c r="AE67" s="123"/>
      <c r="AF67" s="123"/>
      <c r="AG67" s="123"/>
      <c r="AH67" s="123"/>
      <c r="AI67" s="124"/>
      <c r="AJ67" s="21"/>
      <c r="AK67" s="43"/>
      <c r="AL67" s="19"/>
      <c r="AM67" s="25"/>
      <c r="AN67" s="25"/>
      <c r="AO67" s="23"/>
      <c r="AP67" s="23"/>
      <c r="AQ67" s="13"/>
      <c r="AR67" s="13"/>
      <c r="AS67" s="13"/>
      <c r="AT67" s="25"/>
      <c r="AU67" s="25"/>
      <c r="AV67" s="14"/>
      <c r="AW67" s="14"/>
      <c r="AX67" s="27"/>
      <c r="AY67" s="122"/>
      <c r="AZ67" s="10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4"/>
      <c r="BL67" s="122"/>
      <c r="BM67" s="10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4"/>
      <c r="BY67" s="22">
        <v>0</v>
      </c>
      <c r="BZ67" s="88"/>
      <c r="CA67" s="20">
        <v>0</v>
      </c>
      <c r="CB67" s="13">
        <v>0</v>
      </c>
      <c r="CC67" s="13"/>
      <c r="CD67" s="20">
        <v>0</v>
      </c>
      <c r="CE67" s="13">
        <v>4</v>
      </c>
      <c r="CF67" s="13"/>
      <c r="CG67" s="13">
        <v>20</v>
      </c>
      <c r="CH67" s="13">
        <v>0</v>
      </c>
      <c r="CI67" s="13">
        <v>1</v>
      </c>
      <c r="CJ67" s="13"/>
      <c r="CK67" s="41"/>
      <c r="CL67" s="103"/>
      <c r="CM67" s="123"/>
      <c r="CN67" s="123"/>
      <c r="CO67" s="123"/>
      <c r="CP67" s="123"/>
      <c r="CQ67" s="123"/>
      <c r="CR67" s="123"/>
      <c r="CS67" s="123"/>
      <c r="CT67" s="124"/>
      <c r="CU67" s="89">
        <v>0</v>
      </c>
    </row>
    <row r="68" spans="1:99" s="81" customFormat="1" x14ac:dyDescent="0.25">
      <c r="A68" s="13">
        <v>55</v>
      </c>
      <c r="B68" s="13" t="s">
        <v>72</v>
      </c>
      <c r="C68" s="139" t="s">
        <v>202</v>
      </c>
      <c r="D68" s="14" t="s">
        <v>16</v>
      </c>
      <c r="E68" s="59" t="s">
        <v>21</v>
      </c>
      <c r="F68" s="121">
        <f t="shared" si="2"/>
        <v>25</v>
      </c>
      <c r="G68" s="108" t="s">
        <v>88</v>
      </c>
      <c r="H68" s="84">
        <f t="shared" si="3"/>
        <v>2</v>
      </c>
      <c r="I68" s="109">
        <v>0</v>
      </c>
      <c r="J68" s="103">
        <f t="shared" si="15"/>
        <v>8</v>
      </c>
      <c r="K68" s="123">
        <v>0</v>
      </c>
      <c r="L68" s="123">
        <f t="shared" si="13"/>
        <v>6</v>
      </c>
      <c r="M68" s="123">
        <v>0</v>
      </c>
      <c r="N68" s="123">
        <f t="shared" si="5"/>
        <v>9</v>
      </c>
      <c r="O68" s="123"/>
      <c r="P68" s="123"/>
      <c r="Q68" s="123"/>
      <c r="R68" s="93">
        <f t="shared" si="6"/>
        <v>1</v>
      </c>
      <c r="S68" s="126"/>
      <c r="T68" s="127"/>
      <c r="U68" s="125"/>
      <c r="V68" s="125"/>
      <c r="W68" s="125"/>
      <c r="X68" s="125"/>
      <c r="Y68" s="125"/>
      <c r="Z68" s="125"/>
      <c r="AA68" s="123"/>
      <c r="AB68" s="123"/>
      <c r="AC68" s="123"/>
      <c r="AD68" s="123"/>
      <c r="AE68" s="123"/>
      <c r="AF68" s="123"/>
      <c r="AG68" s="123"/>
      <c r="AH68" s="123"/>
      <c r="AI68" s="124"/>
      <c r="AJ68" s="21"/>
      <c r="AK68" s="43"/>
      <c r="AL68" s="19"/>
      <c r="AM68" s="25"/>
      <c r="AN68" s="25"/>
      <c r="AO68" s="23"/>
      <c r="AP68" s="23"/>
      <c r="AQ68" s="13"/>
      <c r="AR68" s="13"/>
      <c r="AS68" s="13"/>
      <c r="AT68" s="25"/>
      <c r="AU68" s="25"/>
      <c r="AV68" s="14"/>
      <c r="AW68" s="14"/>
      <c r="AX68" s="27"/>
      <c r="AY68" s="122"/>
      <c r="AZ68" s="10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4"/>
      <c r="BL68" s="122"/>
      <c r="BM68" s="10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4"/>
      <c r="BY68" s="22">
        <v>0</v>
      </c>
      <c r="BZ68" s="88"/>
      <c r="CA68" s="20">
        <v>0</v>
      </c>
      <c r="CB68" s="13">
        <v>0</v>
      </c>
      <c r="CC68" s="13"/>
      <c r="CD68" s="20">
        <v>0</v>
      </c>
      <c r="CE68" s="13">
        <v>8</v>
      </c>
      <c r="CF68" s="13">
        <v>2</v>
      </c>
      <c r="CG68" s="13">
        <v>6</v>
      </c>
      <c r="CH68" s="13">
        <v>9</v>
      </c>
      <c r="CI68" s="13">
        <v>1</v>
      </c>
      <c r="CJ68" s="13"/>
      <c r="CK68" s="41"/>
      <c r="CL68" s="103"/>
      <c r="CM68" s="123"/>
      <c r="CN68" s="123"/>
      <c r="CO68" s="123"/>
      <c r="CP68" s="123"/>
      <c r="CQ68" s="123"/>
      <c r="CR68" s="123"/>
      <c r="CS68" s="123"/>
      <c r="CT68" s="124"/>
      <c r="CU68" s="89">
        <v>0</v>
      </c>
    </row>
    <row r="69" spans="1:99" s="81" customFormat="1" x14ac:dyDescent="0.25">
      <c r="A69" s="13">
        <v>56</v>
      </c>
      <c r="B69" s="13" t="s">
        <v>73</v>
      </c>
      <c r="C69" s="14" t="s">
        <v>156</v>
      </c>
      <c r="D69" s="14" t="s">
        <v>16</v>
      </c>
      <c r="E69" s="66" t="s">
        <v>21</v>
      </c>
      <c r="F69" s="121">
        <f t="shared" si="2"/>
        <v>30</v>
      </c>
      <c r="G69" s="108" t="s">
        <v>88</v>
      </c>
      <c r="H69" s="84">
        <f t="shared" si="3"/>
        <v>2</v>
      </c>
      <c r="I69" s="109">
        <v>0</v>
      </c>
      <c r="J69" s="103">
        <f t="shared" si="15"/>
        <v>8</v>
      </c>
      <c r="K69" s="123">
        <v>0</v>
      </c>
      <c r="L69" s="123">
        <f t="shared" si="13"/>
        <v>20</v>
      </c>
      <c r="M69" s="123">
        <v>0</v>
      </c>
      <c r="N69" s="123">
        <f t="shared" si="5"/>
        <v>0</v>
      </c>
      <c r="O69" s="123"/>
      <c r="P69" s="123"/>
      <c r="Q69" s="123"/>
      <c r="R69" s="93">
        <f t="shared" si="6"/>
        <v>2</v>
      </c>
      <c r="S69" s="126"/>
      <c r="T69" s="127"/>
      <c r="U69" s="125"/>
      <c r="V69" s="125"/>
      <c r="W69" s="125"/>
      <c r="X69" s="125"/>
      <c r="Y69" s="125"/>
      <c r="Z69" s="125"/>
      <c r="AA69" s="123"/>
      <c r="AB69" s="123"/>
      <c r="AC69" s="123"/>
      <c r="AD69" s="123"/>
      <c r="AE69" s="123"/>
      <c r="AF69" s="123"/>
      <c r="AG69" s="123"/>
      <c r="AH69" s="123"/>
      <c r="AI69" s="124"/>
      <c r="AJ69" s="21"/>
      <c r="AK69" s="43"/>
      <c r="AL69" s="19"/>
      <c r="AM69" s="25"/>
      <c r="AN69" s="25"/>
      <c r="AO69" s="23"/>
      <c r="AP69" s="23"/>
      <c r="AQ69" s="13"/>
      <c r="AR69" s="13"/>
      <c r="AS69" s="13"/>
      <c r="AT69" s="25"/>
      <c r="AU69" s="25"/>
      <c r="AV69" s="14"/>
      <c r="AW69" s="14"/>
      <c r="AX69" s="27"/>
      <c r="AY69" s="122"/>
      <c r="AZ69" s="10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4"/>
      <c r="BL69" s="122"/>
      <c r="BM69" s="10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4"/>
      <c r="BY69" s="22">
        <v>8</v>
      </c>
      <c r="BZ69" s="88">
        <v>2</v>
      </c>
      <c r="CA69" s="20">
        <v>20</v>
      </c>
      <c r="CB69" s="13">
        <v>0</v>
      </c>
      <c r="CC69" s="13"/>
      <c r="CD69" s="20">
        <v>2</v>
      </c>
      <c r="CE69" s="13">
        <v>0</v>
      </c>
      <c r="CF69" s="13"/>
      <c r="CG69" s="13">
        <v>0</v>
      </c>
      <c r="CH69" s="13">
        <v>0</v>
      </c>
      <c r="CI69" s="13">
        <v>0</v>
      </c>
      <c r="CJ69" s="13"/>
      <c r="CK69" s="41"/>
      <c r="CL69" s="103"/>
      <c r="CM69" s="123"/>
      <c r="CN69" s="123"/>
      <c r="CO69" s="123"/>
      <c r="CP69" s="123"/>
      <c r="CQ69" s="123"/>
      <c r="CR69" s="123"/>
      <c r="CS69" s="123"/>
      <c r="CT69" s="124"/>
      <c r="CU69" s="89">
        <v>0</v>
      </c>
    </row>
    <row r="70" spans="1:99" s="81" customFormat="1" x14ac:dyDescent="0.25">
      <c r="A70" s="13">
        <v>57</v>
      </c>
      <c r="B70" s="13" t="s">
        <v>74</v>
      </c>
      <c r="C70" s="14" t="s">
        <v>157</v>
      </c>
      <c r="D70" s="14" t="s">
        <v>27</v>
      </c>
      <c r="E70" s="66" t="s">
        <v>16</v>
      </c>
      <c r="F70" s="121">
        <f t="shared" si="2"/>
        <v>70</v>
      </c>
      <c r="G70" s="108" t="s">
        <v>88</v>
      </c>
      <c r="H70" s="84">
        <f t="shared" si="3"/>
        <v>6</v>
      </c>
      <c r="I70" s="109">
        <v>0</v>
      </c>
      <c r="J70" s="103">
        <f>SUM(BR70+BL70+CE70+BY70)</f>
        <v>24</v>
      </c>
      <c r="K70" s="123">
        <v>0</v>
      </c>
      <c r="L70" s="123">
        <f t="shared" si="13"/>
        <v>40</v>
      </c>
      <c r="M70" s="123">
        <v>0</v>
      </c>
      <c r="N70" s="123">
        <f t="shared" si="5"/>
        <v>0</v>
      </c>
      <c r="O70" s="123"/>
      <c r="P70" s="123"/>
      <c r="Q70" s="123"/>
      <c r="R70" s="93">
        <f t="shared" si="6"/>
        <v>4</v>
      </c>
      <c r="S70" s="126"/>
      <c r="T70" s="127"/>
      <c r="U70" s="125"/>
      <c r="V70" s="125"/>
      <c r="W70" s="125"/>
      <c r="X70" s="125"/>
      <c r="Y70" s="125"/>
      <c r="Z70" s="125"/>
      <c r="AA70" s="123"/>
      <c r="AB70" s="123"/>
      <c r="AC70" s="123"/>
      <c r="AD70" s="123"/>
      <c r="AE70" s="123"/>
      <c r="AF70" s="123"/>
      <c r="AG70" s="123"/>
      <c r="AH70" s="123"/>
      <c r="AI70" s="124"/>
      <c r="AJ70" s="21"/>
      <c r="AK70" s="43"/>
      <c r="AL70" s="19"/>
      <c r="AM70" s="25"/>
      <c r="AN70" s="25"/>
      <c r="AO70" s="23"/>
      <c r="AP70" s="23"/>
      <c r="AQ70" s="13"/>
      <c r="AR70" s="13"/>
      <c r="AS70" s="13"/>
      <c r="AT70" s="25"/>
      <c r="AU70" s="25"/>
      <c r="AV70" s="14"/>
      <c r="AW70" s="14"/>
      <c r="AX70" s="27"/>
      <c r="AY70" s="122"/>
      <c r="AZ70" s="10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4"/>
      <c r="BL70" s="122"/>
      <c r="BM70" s="10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4"/>
      <c r="BY70" s="22">
        <v>12</v>
      </c>
      <c r="BZ70" s="88">
        <v>3</v>
      </c>
      <c r="CA70" s="20">
        <v>20</v>
      </c>
      <c r="CB70" s="13">
        <v>0</v>
      </c>
      <c r="CC70" s="13"/>
      <c r="CD70" s="20">
        <v>2</v>
      </c>
      <c r="CE70" s="13">
        <v>12</v>
      </c>
      <c r="CF70" s="13">
        <v>3</v>
      </c>
      <c r="CG70" s="13">
        <v>20</v>
      </c>
      <c r="CH70" s="13">
        <v>0</v>
      </c>
      <c r="CI70" s="13">
        <v>2</v>
      </c>
      <c r="CJ70" s="13"/>
      <c r="CK70" s="41"/>
      <c r="CL70" s="103"/>
      <c r="CM70" s="123"/>
      <c r="CN70" s="123"/>
      <c r="CO70" s="123"/>
      <c r="CP70" s="123"/>
      <c r="CQ70" s="123"/>
      <c r="CR70" s="123"/>
      <c r="CS70" s="123"/>
      <c r="CT70" s="124"/>
      <c r="CU70" s="89">
        <v>0</v>
      </c>
    </row>
    <row r="71" spans="1:99" s="81" customFormat="1" x14ac:dyDescent="0.25">
      <c r="A71" s="13">
        <v>58</v>
      </c>
      <c r="B71" s="140" t="s">
        <v>75</v>
      </c>
      <c r="C71" s="14" t="s">
        <v>158</v>
      </c>
      <c r="D71" s="141" t="s">
        <v>27</v>
      </c>
      <c r="E71" s="142" t="s">
        <v>21</v>
      </c>
      <c r="F71" s="129">
        <f t="shared" si="2"/>
        <v>35</v>
      </c>
      <c r="G71" s="108" t="s">
        <v>88</v>
      </c>
      <c r="H71" s="84">
        <f t="shared" si="3"/>
        <v>3</v>
      </c>
      <c r="I71" s="109">
        <v>0</v>
      </c>
      <c r="J71" s="103">
        <v>16</v>
      </c>
      <c r="K71" s="123">
        <v>0</v>
      </c>
      <c r="L71" s="123">
        <f t="shared" si="13"/>
        <v>6</v>
      </c>
      <c r="M71" s="123">
        <v>0</v>
      </c>
      <c r="N71" s="123">
        <f t="shared" si="5"/>
        <v>10</v>
      </c>
      <c r="O71" s="123"/>
      <c r="P71" s="123"/>
      <c r="Q71" s="123"/>
      <c r="R71" s="93">
        <f t="shared" si="6"/>
        <v>2</v>
      </c>
      <c r="S71" s="126"/>
      <c r="T71" s="127"/>
      <c r="U71" s="125"/>
      <c r="V71" s="125"/>
      <c r="W71" s="125"/>
      <c r="X71" s="125"/>
      <c r="Y71" s="125"/>
      <c r="Z71" s="125"/>
      <c r="AA71" s="123"/>
      <c r="AB71" s="123"/>
      <c r="AC71" s="123"/>
      <c r="AD71" s="123"/>
      <c r="AE71" s="123"/>
      <c r="AF71" s="123"/>
      <c r="AG71" s="123"/>
      <c r="AH71" s="123"/>
      <c r="AI71" s="124"/>
      <c r="AJ71" s="143"/>
      <c r="AK71" s="144"/>
      <c r="AL71" s="145"/>
      <c r="AM71" s="146"/>
      <c r="AN71" s="146"/>
      <c r="AO71" s="147"/>
      <c r="AP71" s="147"/>
      <c r="AQ71" s="140"/>
      <c r="AR71" s="140"/>
      <c r="AS71" s="140"/>
      <c r="AT71" s="146"/>
      <c r="AU71" s="146"/>
      <c r="AV71" s="141"/>
      <c r="AW71" s="141"/>
      <c r="AX71" s="148"/>
      <c r="AY71" s="122"/>
      <c r="AZ71" s="10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4"/>
      <c r="BL71" s="122"/>
      <c r="BM71" s="10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4"/>
      <c r="BY71" s="12">
        <v>0</v>
      </c>
      <c r="BZ71" s="89"/>
      <c r="CA71" s="13">
        <v>0</v>
      </c>
      <c r="CB71" s="13">
        <v>0</v>
      </c>
      <c r="CC71" s="13"/>
      <c r="CD71" s="13">
        <v>0</v>
      </c>
      <c r="CE71" s="149">
        <v>16</v>
      </c>
      <c r="CF71" s="149">
        <v>3</v>
      </c>
      <c r="CG71" s="149">
        <v>6</v>
      </c>
      <c r="CH71" s="149">
        <v>10</v>
      </c>
      <c r="CI71" s="149">
        <v>2</v>
      </c>
      <c r="CJ71" s="149"/>
      <c r="CK71" s="150"/>
      <c r="CL71" s="103"/>
      <c r="CM71" s="123"/>
      <c r="CN71" s="123"/>
      <c r="CO71" s="123"/>
      <c r="CP71" s="123"/>
      <c r="CQ71" s="123"/>
      <c r="CR71" s="123"/>
      <c r="CS71" s="123"/>
      <c r="CT71" s="124"/>
      <c r="CU71" s="89">
        <v>0</v>
      </c>
    </row>
    <row r="72" spans="1:99" s="81" customFormat="1" ht="17.25" customHeight="1" x14ac:dyDescent="0.25">
      <c r="A72" s="13">
        <v>59</v>
      </c>
      <c r="B72" s="13" t="s">
        <v>76</v>
      </c>
      <c r="C72" s="14" t="s">
        <v>159</v>
      </c>
      <c r="D72" s="14" t="s">
        <v>16</v>
      </c>
      <c r="E72" s="115" t="s">
        <v>16</v>
      </c>
      <c r="F72" s="129">
        <f>SUM(J72:Q72)+H72</f>
        <v>30</v>
      </c>
      <c r="G72" s="108"/>
      <c r="H72" s="84">
        <f t="shared" si="3"/>
        <v>0</v>
      </c>
      <c r="I72" s="109"/>
      <c r="J72" s="103">
        <f t="shared" si="15"/>
        <v>0</v>
      </c>
      <c r="K72" s="123">
        <v>0</v>
      </c>
      <c r="L72" s="123">
        <f t="shared" si="13"/>
        <v>10</v>
      </c>
      <c r="M72" s="123">
        <v>0</v>
      </c>
      <c r="N72" s="123">
        <f>SUM(V72,AD72,AM72,AT72,BB72,BH72,BO72,BU72,CB72,CH72,CN72)</f>
        <v>20</v>
      </c>
      <c r="O72" s="123"/>
      <c r="P72" s="123"/>
      <c r="Q72" s="123"/>
      <c r="R72" s="93">
        <f t="shared" si="6"/>
        <v>2</v>
      </c>
      <c r="S72" s="126"/>
      <c r="T72" s="127"/>
      <c r="U72" s="125"/>
      <c r="V72" s="125"/>
      <c r="W72" s="125"/>
      <c r="X72" s="125"/>
      <c r="Y72" s="125"/>
      <c r="Z72" s="125"/>
      <c r="AA72" s="123"/>
      <c r="AB72" s="123"/>
      <c r="AC72" s="123"/>
      <c r="AD72" s="123"/>
      <c r="AE72" s="123"/>
      <c r="AF72" s="123"/>
      <c r="AG72" s="123"/>
      <c r="AH72" s="123"/>
      <c r="AI72" s="124"/>
      <c r="AJ72" s="21"/>
      <c r="AK72" s="43"/>
      <c r="AL72" s="19"/>
      <c r="AM72" s="25"/>
      <c r="AN72" s="25"/>
      <c r="AO72" s="23"/>
      <c r="AP72" s="23"/>
      <c r="AQ72" s="13"/>
      <c r="AR72" s="13"/>
      <c r="AS72" s="13"/>
      <c r="AT72" s="25"/>
      <c r="AU72" s="25"/>
      <c r="AV72" s="14"/>
      <c r="AW72" s="14"/>
      <c r="AX72" s="27"/>
      <c r="AY72" s="122"/>
      <c r="AZ72" s="10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4"/>
      <c r="BL72" s="122"/>
      <c r="BM72" s="10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3"/>
      <c r="BX72" s="124"/>
      <c r="BY72" s="30">
        <v>0</v>
      </c>
      <c r="BZ72" s="90"/>
      <c r="CA72" s="25">
        <v>10</v>
      </c>
      <c r="CB72" s="19">
        <v>20</v>
      </c>
      <c r="CC72" s="19"/>
      <c r="CD72" s="25">
        <v>2</v>
      </c>
      <c r="CE72" s="20">
        <v>0</v>
      </c>
      <c r="CF72" s="20"/>
      <c r="CG72" s="20">
        <v>0</v>
      </c>
      <c r="CH72" s="19">
        <v>0</v>
      </c>
      <c r="CI72" s="13">
        <v>0</v>
      </c>
      <c r="CJ72" s="13"/>
      <c r="CK72" s="41"/>
      <c r="CL72" s="103"/>
      <c r="CM72" s="123"/>
      <c r="CN72" s="123"/>
      <c r="CO72" s="123"/>
      <c r="CP72" s="123"/>
      <c r="CQ72" s="123"/>
      <c r="CR72" s="123"/>
      <c r="CS72" s="123"/>
      <c r="CT72" s="124"/>
      <c r="CU72" s="89">
        <v>0</v>
      </c>
    </row>
    <row r="73" spans="1:99" s="81" customFormat="1" x14ac:dyDescent="0.25">
      <c r="A73" s="13">
        <v>60</v>
      </c>
      <c r="B73" s="18" t="s">
        <v>56</v>
      </c>
      <c r="C73" s="14" t="s">
        <v>142</v>
      </c>
      <c r="D73" s="14" t="s">
        <v>16</v>
      </c>
      <c r="E73" s="113" t="s">
        <v>16</v>
      </c>
      <c r="F73" s="129">
        <v>240</v>
      </c>
      <c r="G73" s="108"/>
      <c r="H73" s="84">
        <f t="shared" si="3"/>
        <v>0</v>
      </c>
      <c r="I73" s="109"/>
      <c r="J73" s="103">
        <f>SUM(BR73+BL73+CL73)</f>
        <v>0</v>
      </c>
      <c r="K73" s="123">
        <v>0</v>
      </c>
      <c r="L73" s="123">
        <f>SUM(CM73,CQ73)</f>
        <v>240</v>
      </c>
      <c r="M73" s="123">
        <v>0</v>
      </c>
      <c r="N73" s="123">
        <f t="shared" si="5"/>
        <v>0</v>
      </c>
      <c r="O73" s="123"/>
      <c r="P73" s="123"/>
      <c r="Q73" s="151"/>
      <c r="R73" s="93">
        <f t="shared" si="6"/>
        <v>16</v>
      </c>
      <c r="S73" s="126"/>
      <c r="T73" s="127"/>
      <c r="U73" s="125"/>
      <c r="V73" s="125"/>
      <c r="W73" s="125"/>
      <c r="X73" s="125"/>
      <c r="Y73" s="125"/>
      <c r="Z73" s="125"/>
      <c r="AA73" s="123"/>
      <c r="AB73" s="123"/>
      <c r="AC73" s="123"/>
      <c r="AD73" s="123"/>
      <c r="AE73" s="123"/>
      <c r="AF73" s="123"/>
      <c r="AG73" s="123"/>
      <c r="AH73" s="123"/>
      <c r="AI73" s="124"/>
      <c r="AJ73" s="21"/>
      <c r="AK73" s="43"/>
      <c r="AL73" s="19"/>
      <c r="AM73" s="25"/>
      <c r="AN73" s="25"/>
      <c r="AO73" s="23"/>
      <c r="AP73" s="23"/>
      <c r="AQ73" s="13"/>
      <c r="AR73" s="13"/>
      <c r="AS73" s="13"/>
      <c r="AT73" s="25"/>
      <c r="AU73" s="25"/>
      <c r="AV73" s="14"/>
      <c r="AW73" s="14"/>
      <c r="AX73" s="27"/>
      <c r="AY73" s="122"/>
      <c r="AZ73" s="10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4"/>
      <c r="BL73" s="122"/>
      <c r="BM73" s="10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4"/>
      <c r="BY73" s="122"/>
      <c r="BZ73" s="10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4"/>
      <c r="CL73" s="43">
        <v>0</v>
      </c>
      <c r="CM73" s="19">
        <v>120</v>
      </c>
      <c r="CN73" s="25">
        <v>0</v>
      </c>
      <c r="CO73" s="25"/>
      <c r="CP73" s="25">
        <v>6</v>
      </c>
      <c r="CQ73" s="25">
        <v>120</v>
      </c>
      <c r="CR73" s="19">
        <v>10</v>
      </c>
      <c r="CS73" s="19"/>
      <c r="CT73" s="42"/>
      <c r="CU73" s="43">
        <v>16</v>
      </c>
    </row>
    <row r="74" spans="1:99" s="81" customFormat="1" x14ac:dyDescent="0.25">
      <c r="A74" s="13">
        <v>61</v>
      </c>
      <c r="B74" s="18" t="s">
        <v>57</v>
      </c>
      <c r="C74" s="14" t="s">
        <v>143</v>
      </c>
      <c r="D74" s="14" t="s">
        <v>16</v>
      </c>
      <c r="E74" s="114" t="s">
        <v>16</v>
      </c>
      <c r="F74" s="129">
        <v>120</v>
      </c>
      <c r="G74" s="108"/>
      <c r="H74" s="84">
        <f t="shared" si="3"/>
        <v>0</v>
      </c>
      <c r="I74" s="109"/>
      <c r="J74" s="103">
        <f t="shared" ref="J74:J80" si="16">SUM(BR74+BL74+CL74)</f>
        <v>0</v>
      </c>
      <c r="K74" s="123">
        <v>0</v>
      </c>
      <c r="L74" s="123">
        <f t="shared" ref="L74:L80" si="17">SUM(CM74,CQ74)</f>
        <v>120</v>
      </c>
      <c r="M74" s="123">
        <v>0</v>
      </c>
      <c r="N74" s="123">
        <f t="shared" si="5"/>
        <v>0</v>
      </c>
      <c r="O74" s="123"/>
      <c r="P74" s="123"/>
      <c r="Q74" s="151"/>
      <c r="R74" s="93">
        <f t="shared" si="6"/>
        <v>8</v>
      </c>
      <c r="S74" s="126"/>
      <c r="T74" s="127"/>
      <c r="U74" s="125"/>
      <c r="V74" s="125"/>
      <c r="W74" s="125"/>
      <c r="X74" s="125"/>
      <c r="Y74" s="125"/>
      <c r="Z74" s="125"/>
      <c r="AA74" s="123"/>
      <c r="AB74" s="123"/>
      <c r="AC74" s="123"/>
      <c r="AD74" s="123"/>
      <c r="AE74" s="123"/>
      <c r="AF74" s="123"/>
      <c r="AG74" s="123"/>
      <c r="AH74" s="123"/>
      <c r="AI74" s="124"/>
      <c r="AJ74" s="21"/>
      <c r="AK74" s="43"/>
      <c r="AL74" s="19"/>
      <c r="AM74" s="25"/>
      <c r="AN74" s="25"/>
      <c r="AO74" s="23"/>
      <c r="AP74" s="23"/>
      <c r="AQ74" s="13"/>
      <c r="AR74" s="13"/>
      <c r="AS74" s="13"/>
      <c r="AT74" s="25"/>
      <c r="AU74" s="25"/>
      <c r="AV74" s="14"/>
      <c r="AW74" s="14"/>
      <c r="AX74" s="27"/>
      <c r="AY74" s="122"/>
      <c r="AZ74" s="10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4"/>
      <c r="BL74" s="122"/>
      <c r="BM74" s="10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4"/>
      <c r="BY74" s="122"/>
      <c r="BZ74" s="103"/>
      <c r="CA74" s="123"/>
      <c r="CB74" s="123"/>
      <c r="CC74" s="123"/>
      <c r="CD74" s="123"/>
      <c r="CE74" s="123"/>
      <c r="CF74" s="123"/>
      <c r="CG74" s="123"/>
      <c r="CH74" s="123"/>
      <c r="CI74" s="123"/>
      <c r="CJ74" s="123"/>
      <c r="CK74" s="124"/>
      <c r="CL74" s="152">
        <v>0</v>
      </c>
      <c r="CM74" s="140">
        <v>60</v>
      </c>
      <c r="CN74" s="146">
        <v>0</v>
      </c>
      <c r="CO74" s="146"/>
      <c r="CP74" s="146">
        <v>4</v>
      </c>
      <c r="CQ74" s="146">
        <v>60</v>
      </c>
      <c r="CR74" s="140">
        <v>4</v>
      </c>
      <c r="CS74" s="140"/>
      <c r="CT74" s="153"/>
      <c r="CU74" s="152">
        <v>8</v>
      </c>
    </row>
    <row r="75" spans="1:99" s="81" customFormat="1" x14ac:dyDescent="0.25">
      <c r="A75" s="13">
        <v>62</v>
      </c>
      <c r="B75" s="18" t="s">
        <v>58</v>
      </c>
      <c r="C75" s="14" t="s">
        <v>144</v>
      </c>
      <c r="D75" s="14" t="s">
        <v>27</v>
      </c>
      <c r="E75" s="113" t="s">
        <v>16</v>
      </c>
      <c r="F75" s="129">
        <v>120</v>
      </c>
      <c r="G75" s="108"/>
      <c r="H75" s="84">
        <f t="shared" si="3"/>
        <v>0</v>
      </c>
      <c r="I75" s="109"/>
      <c r="J75" s="103">
        <f t="shared" si="16"/>
        <v>0</v>
      </c>
      <c r="K75" s="123">
        <v>0</v>
      </c>
      <c r="L75" s="123">
        <f t="shared" si="17"/>
        <v>120</v>
      </c>
      <c r="M75" s="123">
        <v>0</v>
      </c>
      <c r="N75" s="123">
        <f t="shared" si="5"/>
        <v>0</v>
      </c>
      <c r="O75" s="123"/>
      <c r="P75" s="123"/>
      <c r="Q75" s="151"/>
      <c r="R75" s="93">
        <f t="shared" si="6"/>
        <v>8</v>
      </c>
      <c r="S75" s="126"/>
      <c r="T75" s="127"/>
      <c r="U75" s="125"/>
      <c r="V75" s="125"/>
      <c r="W75" s="125"/>
      <c r="X75" s="125"/>
      <c r="Y75" s="125"/>
      <c r="Z75" s="125"/>
      <c r="AA75" s="123"/>
      <c r="AB75" s="123"/>
      <c r="AC75" s="123"/>
      <c r="AD75" s="123"/>
      <c r="AE75" s="123"/>
      <c r="AF75" s="123"/>
      <c r="AG75" s="123"/>
      <c r="AH75" s="123"/>
      <c r="AI75" s="124"/>
      <c r="AJ75" s="21"/>
      <c r="AK75" s="43"/>
      <c r="AL75" s="19"/>
      <c r="AM75" s="25"/>
      <c r="AN75" s="25"/>
      <c r="AO75" s="23"/>
      <c r="AP75" s="23"/>
      <c r="AQ75" s="13"/>
      <c r="AR75" s="13"/>
      <c r="AS75" s="13"/>
      <c r="AT75" s="25"/>
      <c r="AU75" s="25"/>
      <c r="AV75" s="14"/>
      <c r="AW75" s="14"/>
      <c r="AX75" s="27"/>
      <c r="AY75" s="122"/>
      <c r="AZ75" s="10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4"/>
      <c r="BL75" s="122"/>
      <c r="BM75" s="10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4"/>
      <c r="BY75" s="122"/>
      <c r="BZ75" s="10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4"/>
      <c r="CL75" s="43">
        <v>0</v>
      </c>
      <c r="CM75" s="19">
        <v>60</v>
      </c>
      <c r="CN75" s="25">
        <v>0</v>
      </c>
      <c r="CO75" s="25"/>
      <c r="CP75" s="25">
        <v>4</v>
      </c>
      <c r="CQ75" s="25">
        <v>60</v>
      </c>
      <c r="CR75" s="19">
        <v>4</v>
      </c>
      <c r="CS75" s="19"/>
      <c r="CT75" s="42"/>
      <c r="CU75" s="43">
        <v>8</v>
      </c>
    </row>
    <row r="76" spans="1:99" s="81" customFormat="1" x14ac:dyDescent="0.25">
      <c r="A76" s="13">
        <v>63</v>
      </c>
      <c r="B76" s="18" t="s">
        <v>59</v>
      </c>
      <c r="C76" s="14" t="s">
        <v>145</v>
      </c>
      <c r="D76" s="14" t="s">
        <v>27</v>
      </c>
      <c r="E76" s="114" t="s">
        <v>16</v>
      </c>
      <c r="F76" s="129">
        <f t="shared" ref="F76:F79" si="18">SUM(J76:N76)</f>
        <v>60</v>
      </c>
      <c r="G76" s="108"/>
      <c r="H76" s="84">
        <f t="shared" si="3"/>
        <v>0</v>
      </c>
      <c r="I76" s="109"/>
      <c r="J76" s="103">
        <f t="shared" si="16"/>
        <v>0</v>
      </c>
      <c r="K76" s="123">
        <v>0</v>
      </c>
      <c r="L76" s="123">
        <f t="shared" si="17"/>
        <v>60</v>
      </c>
      <c r="M76" s="123"/>
      <c r="N76" s="123">
        <f t="shared" si="5"/>
        <v>0</v>
      </c>
      <c r="O76" s="123"/>
      <c r="P76" s="123"/>
      <c r="Q76" s="151"/>
      <c r="R76" s="93">
        <f t="shared" si="6"/>
        <v>4</v>
      </c>
      <c r="S76" s="126"/>
      <c r="T76" s="127"/>
      <c r="U76" s="125"/>
      <c r="V76" s="125"/>
      <c r="W76" s="125"/>
      <c r="X76" s="125"/>
      <c r="Y76" s="125"/>
      <c r="Z76" s="125"/>
      <c r="AA76" s="123"/>
      <c r="AB76" s="123"/>
      <c r="AC76" s="123"/>
      <c r="AD76" s="123"/>
      <c r="AE76" s="123"/>
      <c r="AF76" s="123"/>
      <c r="AG76" s="123"/>
      <c r="AH76" s="123"/>
      <c r="AI76" s="124"/>
      <c r="AJ76" s="21"/>
      <c r="AK76" s="43"/>
      <c r="AL76" s="19"/>
      <c r="AM76" s="25"/>
      <c r="AN76" s="25"/>
      <c r="AO76" s="23"/>
      <c r="AP76" s="23"/>
      <c r="AQ76" s="13"/>
      <c r="AR76" s="13"/>
      <c r="AS76" s="13"/>
      <c r="AT76" s="25"/>
      <c r="AU76" s="25"/>
      <c r="AV76" s="14"/>
      <c r="AW76" s="14"/>
      <c r="AX76" s="27"/>
      <c r="AY76" s="122"/>
      <c r="AZ76" s="10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4"/>
      <c r="BL76" s="122"/>
      <c r="BM76" s="10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4"/>
      <c r="BY76" s="122"/>
      <c r="BZ76" s="10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4"/>
      <c r="CL76" s="43">
        <v>0</v>
      </c>
      <c r="CM76" s="19">
        <v>60</v>
      </c>
      <c r="CN76" s="25">
        <v>0</v>
      </c>
      <c r="CO76" s="25"/>
      <c r="CP76" s="25">
        <v>4</v>
      </c>
      <c r="CQ76" s="25">
        <v>0</v>
      </c>
      <c r="CR76" s="19">
        <v>0</v>
      </c>
      <c r="CS76" s="19"/>
      <c r="CT76" s="42"/>
      <c r="CU76" s="43">
        <v>4</v>
      </c>
    </row>
    <row r="77" spans="1:99" s="81" customFormat="1" x14ac:dyDescent="0.25">
      <c r="A77" s="13">
        <v>64</v>
      </c>
      <c r="B77" s="18" t="s">
        <v>66</v>
      </c>
      <c r="C77" s="14" t="s">
        <v>150</v>
      </c>
      <c r="D77" s="14" t="s">
        <v>16</v>
      </c>
      <c r="E77" s="113" t="s">
        <v>16</v>
      </c>
      <c r="F77" s="129">
        <f t="shared" si="18"/>
        <v>60</v>
      </c>
      <c r="G77" s="108"/>
      <c r="H77" s="84">
        <f t="shared" si="3"/>
        <v>0</v>
      </c>
      <c r="I77" s="109"/>
      <c r="J77" s="103">
        <f t="shared" si="16"/>
        <v>0</v>
      </c>
      <c r="K77" s="123">
        <v>0</v>
      </c>
      <c r="L77" s="123">
        <f t="shared" si="17"/>
        <v>60</v>
      </c>
      <c r="M77" s="123">
        <v>0</v>
      </c>
      <c r="N77" s="123">
        <f t="shared" si="5"/>
        <v>0</v>
      </c>
      <c r="O77" s="123"/>
      <c r="P77" s="123"/>
      <c r="Q77" s="151"/>
      <c r="R77" s="93">
        <f t="shared" si="6"/>
        <v>4</v>
      </c>
      <c r="S77" s="126"/>
      <c r="T77" s="127"/>
      <c r="U77" s="125"/>
      <c r="V77" s="125"/>
      <c r="W77" s="125"/>
      <c r="X77" s="125"/>
      <c r="Y77" s="125"/>
      <c r="Z77" s="125"/>
      <c r="AA77" s="123"/>
      <c r="AB77" s="123"/>
      <c r="AC77" s="123"/>
      <c r="AD77" s="123"/>
      <c r="AE77" s="123"/>
      <c r="AF77" s="123"/>
      <c r="AG77" s="123"/>
      <c r="AH77" s="123"/>
      <c r="AI77" s="124"/>
      <c r="AJ77" s="21"/>
      <c r="AK77" s="43"/>
      <c r="AL77" s="19"/>
      <c r="AM77" s="25"/>
      <c r="AN77" s="25"/>
      <c r="AO77" s="23"/>
      <c r="AP77" s="23"/>
      <c r="AQ77" s="13"/>
      <c r="AR77" s="13"/>
      <c r="AS77" s="13"/>
      <c r="AT77" s="25"/>
      <c r="AU77" s="25"/>
      <c r="AV77" s="14"/>
      <c r="AW77" s="14"/>
      <c r="AX77" s="27"/>
      <c r="AY77" s="122"/>
      <c r="AZ77" s="10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4"/>
      <c r="BL77" s="122"/>
      <c r="BM77" s="10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4"/>
      <c r="BY77" s="122"/>
      <c r="BZ77" s="10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4"/>
      <c r="CL77" s="43">
        <v>0</v>
      </c>
      <c r="CM77" s="19">
        <v>60</v>
      </c>
      <c r="CN77" s="25">
        <v>0</v>
      </c>
      <c r="CO77" s="25"/>
      <c r="CP77" s="25">
        <v>4</v>
      </c>
      <c r="CQ77" s="25">
        <v>0</v>
      </c>
      <c r="CR77" s="19">
        <v>0</v>
      </c>
      <c r="CS77" s="19"/>
      <c r="CT77" s="42"/>
      <c r="CU77" s="43">
        <v>4</v>
      </c>
    </row>
    <row r="78" spans="1:99" s="81" customFormat="1" x14ac:dyDescent="0.25">
      <c r="A78" s="13">
        <v>65</v>
      </c>
      <c r="B78" s="13" t="s">
        <v>50</v>
      </c>
      <c r="C78" s="14" t="s">
        <v>138</v>
      </c>
      <c r="D78" s="14" t="s">
        <v>27</v>
      </c>
      <c r="E78" s="114" t="s">
        <v>16</v>
      </c>
      <c r="F78" s="129">
        <f t="shared" si="18"/>
        <v>60</v>
      </c>
      <c r="G78" s="108"/>
      <c r="H78" s="84">
        <f t="shared" si="3"/>
        <v>0</v>
      </c>
      <c r="I78" s="109"/>
      <c r="J78" s="103">
        <f t="shared" si="16"/>
        <v>0</v>
      </c>
      <c r="K78" s="123">
        <v>0</v>
      </c>
      <c r="L78" s="123">
        <f t="shared" si="17"/>
        <v>60</v>
      </c>
      <c r="M78" s="123">
        <v>0</v>
      </c>
      <c r="N78" s="123">
        <f t="shared" si="5"/>
        <v>0</v>
      </c>
      <c r="O78" s="123"/>
      <c r="P78" s="123"/>
      <c r="Q78" s="151"/>
      <c r="R78" s="93">
        <f t="shared" si="6"/>
        <v>4</v>
      </c>
      <c r="S78" s="126"/>
      <c r="T78" s="127"/>
      <c r="U78" s="125"/>
      <c r="V78" s="125"/>
      <c r="W78" s="125"/>
      <c r="X78" s="125"/>
      <c r="Y78" s="125"/>
      <c r="Z78" s="125"/>
      <c r="AA78" s="123"/>
      <c r="AB78" s="123"/>
      <c r="AC78" s="123"/>
      <c r="AD78" s="123"/>
      <c r="AE78" s="123"/>
      <c r="AF78" s="123"/>
      <c r="AG78" s="123"/>
      <c r="AH78" s="123"/>
      <c r="AI78" s="124"/>
      <c r="AJ78" s="21"/>
      <c r="AK78" s="43"/>
      <c r="AL78" s="19"/>
      <c r="AM78" s="25"/>
      <c r="AN78" s="25"/>
      <c r="AO78" s="23"/>
      <c r="AP78" s="23"/>
      <c r="AQ78" s="13"/>
      <c r="AR78" s="13"/>
      <c r="AS78" s="13"/>
      <c r="AT78" s="25"/>
      <c r="AU78" s="25"/>
      <c r="AV78" s="14"/>
      <c r="AW78" s="14"/>
      <c r="AX78" s="27"/>
      <c r="AY78" s="122"/>
      <c r="AZ78" s="10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4"/>
      <c r="BL78" s="122"/>
      <c r="BM78" s="10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4"/>
      <c r="BY78" s="122"/>
      <c r="BZ78" s="10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4"/>
      <c r="CL78" s="43">
        <v>0</v>
      </c>
      <c r="CM78" s="19">
        <v>60</v>
      </c>
      <c r="CN78" s="25">
        <v>0</v>
      </c>
      <c r="CO78" s="25"/>
      <c r="CP78" s="25">
        <v>4</v>
      </c>
      <c r="CQ78" s="25">
        <v>0</v>
      </c>
      <c r="CR78" s="19">
        <v>0</v>
      </c>
      <c r="CS78" s="19"/>
      <c r="CT78" s="42"/>
      <c r="CU78" s="43">
        <v>4</v>
      </c>
    </row>
    <row r="79" spans="1:99" s="81" customFormat="1" x14ac:dyDescent="0.25">
      <c r="A79" s="13">
        <v>66</v>
      </c>
      <c r="B79" s="13" t="s">
        <v>61</v>
      </c>
      <c r="C79" s="14" t="s">
        <v>147</v>
      </c>
      <c r="D79" s="14" t="s">
        <v>16</v>
      </c>
      <c r="E79" s="114" t="s">
        <v>16</v>
      </c>
      <c r="F79" s="129">
        <f t="shared" si="18"/>
        <v>60</v>
      </c>
      <c r="G79" s="108"/>
      <c r="H79" s="84">
        <f t="shared" si="3"/>
        <v>0</v>
      </c>
      <c r="I79" s="109"/>
      <c r="J79" s="103">
        <f t="shared" si="16"/>
        <v>0</v>
      </c>
      <c r="K79" s="123">
        <v>0</v>
      </c>
      <c r="L79" s="123">
        <f t="shared" si="17"/>
        <v>60</v>
      </c>
      <c r="M79" s="123">
        <v>0</v>
      </c>
      <c r="N79" s="123">
        <f t="shared" si="5"/>
        <v>0</v>
      </c>
      <c r="O79" s="123"/>
      <c r="P79" s="123"/>
      <c r="Q79" s="151"/>
      <c r="R79" s="93">
        <f t="shared" ref="R79:R80" si="19">SUM(Y79,AG79,AO79,AV79,BD79,BI79,BQ79,BV79,CD79,CI79,CP79,CR79)</f>
        <v>4</v>
      </c>
      <c r="S79" s="126"/>
      <c r="T79" s="127"/>
      <c r="U79" s="125"/>
      <c r="V79" s="125"/>
      <c r="W79" s="125"/>
      <c r="X79" s="125"/>
      <c r="Y79" s="125"/>
      <c r="Z79" s="125"/>
      <c r="AA79" s="123"/>
      <c r="AB79" s="123"/>
      <c r="AC79" s="123"/>
      <c r="AD79" s="123"/>
      <c r="AE79" s="123"/>
      <c r="AF79" s="123"/>
      <c r="AG79" s="123"/>
      <c r="AH79" s="123"/>
      <c r="AI79" s="124"/>
      <c r="AJ79" s="21"/>
      <c r="AK79" s="43"/>
      <c r="AL79" s="19"/>
      <c r="AM79" s="25"/>
      <c r="AN79" s="25"/>
      <c r="AO79" s="23"/>
      <c r="AP79" s="23"/>
      <c r="AQ79" s="13"/>
      <c r="AR79" s="13"/>
      <c r="AS79" s="13"/>
      <c r="AT79" s="25"/>
      <c r="AU79" s="25"/>
      <c r="AV79" s="14"/>
      <c r="AW79" s="14"/>
      <c r="AX79" s="27"/>
      <c r="AY79" s="122"/>
      <c r="AZ79" s="10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4"/>
      <c r="BL79" s="122"/>
      <c r="BM79" s="10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4"/>
      <c r="BY79" s="122"/>
      <c r="BZ79" s="10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4"/>
      <c r="CL79" s="43">
        <v>0</v>
      </c>
      <c r="CM79" s="19">
        <v>60</v>
      </c>
      <c r="CN79" s="25">
        <v>0</v>
      </c>
      <c r="CO79" s="25"/>
      <c r="CP79" s="25">
        <v>4</v>
      </c>
      <c r="CQ79" s="25">
        <v>0</v>
      </c>
      <c r="CR79" s="19">
        <v>0</v>
      </c>
      <c r="CS79" s="19"/>
      <c r="CT79" s="42"/>
      <c r="CU79" s="43">
        <v>4</v>
      </c>
    </row>
    <row r="80" spans="1:99" s="81" customFormat="1" x14ac:dyDescent="0.25">
      <c r="A80" s="13">
        <v>67</v>
      </c>
      <c r="B80" s="13" t="s">
        <v>90</v>
      </c>
      <c r="C80" s="161" t="s">
        <v>194</v>
      </c>
      <c r="D80" s="14" t="s">
        <v>78</v>
      </c>
      <c r="E80" s="113" t="s">
        <v>21</v>
      </c>
      <c r="F80" s="129">
        <v>180</v>
      </c>
      <c r="G80" s="108"/>
      <c r="H80" s="84">
        <f t="shared" ref="H80" si="20">SUM(T80,AB80,AK80,AR80,AZ80,BF80,BM80,BS80,BZ80,CF80)</f>
        <v>0</v>
      </c>
      <c r="I80" s="109"/>
      <c r="J80" s="103">
        <f t="shared" si="16"/>
        <v>0</v>
      </c>
      <c r="K80" s="123">
        <v>0</v>
      </c>
      <c r="L80" s="123">
        <f t="shared" si="17"/>
        <v>180</v>
      </c>
      <c r="M80" s="123">
        <v>0</v>
      </c>
      <c r="N80" s="123">
        <f t="shared" ref="N80" si="21">SUM(V80,AD80,AM80,AT80,BB80,BH80,BO80,BU80,CB80,CH80,CN80)</f>
        <v>0</v>
      </c>
      <c r="O80" s="123"/>
      <c r="P80" s="123"/>
      <c r="Q80" s="151"/>
      <c r="R80" s="93">
        <f t="shared" si="19"/>
        <v>12</v>
      </c>
      <c r="S80" s="126"/>
      <c r="T80" s="127"/>
      <c r="U80" s="125"/>
      <c r="V80" s="125"/>
      <c r="W80" s="125"/>
      <c r="X80" s="125"/>
      <c r="Y80" s="125"/>
      <c r="Z80" s="125"/>
      <c r="AA80" s="123"/>
      <c r="AB80" s="123"/>
      <c r="AC80" s="123"/>
      <c r="AD80" s="123"/>
      <c r="AE80" s="123"/>
      <c r="AF80" s="123"/>
      <c r="AG80" s="123"/>
      <c r="AH80" s="123"/>
      <c r="AI80" s="124"/>
      <c r="AJ80" s="21"/>
      <c r="AK80" s="43"/>
      <c r="AL80" s="19"/>
      <c r="AM80" s="25"/>
      <c r="AN80" s="25"/>
      <c r="AO80" s="23"/>
      <c r="AP80" s="23"/>
      <c r="AQ80" s="13"/>
      <c r="AR80" s="13"/>
      <c r="AS80" s="13"/>
      <c r="AT80" s="25"/>
      <c r="AU80" s="25"/>
      <c r="AV80" s="14"/>
      <c r="AW80" s="14"/>
      <c r="AX80" s="27"/>
      <c r="AY80" s="122"/>
      <c r="AZ80" s="10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4"/>
      <c r="BL80" s="122"/>
      <c r="BM80" s="10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4"/>
      <c r="BY80" s="122"/>
      <c r="BZ80" s="10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4"/>
      <c r="CL80" s="43">
        <v>0</v>
      </c>
      <c r="CM80" s="19">
        <v>0</v>
      </c>
      <c r="CN80" s="25">
        <v>0</v>
      </c>
      <c r="CO80" s="25"/>
      <c r="CP80" s="25">
        <v>0</v>
      </c>
      <c r="CQ80" s="25">
        <v>180</v>
      </c>
      <c r="CR80" s="19">
        <v>12</v>
      </c>
      <c r="CS80" s="19"/>
      <c r="CT80" s="42"/>
      <c r="CU80" s="43">
        <v>12</v>
      </c>
    </row>
    <row r="81" spans="1:99" x14ac:dyDescent="0.25">
      <c r="A81" s="13"/>
      <c r="B81" s="8"/>
      <c r="C81" s="14"/>
      <c r="D81" s="14"/>
      <c r="E81" s="116"/>
      <c r="F81" s="111"/>
      <c r="G81" s="82"/>
      <c r="H81" s="10"/>
      <c r="I81" s="15"/>
      <c r="J81" s="103"/>
      <c r="K81" s="10"/>
      <c r="L81" s="28"/>
      <c r="M81" s="10"/>
      <c r="N81" s="10"/>
      <c r="O81" s="10"/>
      <c r="P81" s="10"/>
      <c r="Q81" s="10"/>
      <c r="R81" s="93"/>
      <c r="S81" s="82"/>
      <c r="T81" s="85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5"/>
      <c r="AJ81" s="82"/>
      <c r="AK81" s="85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5"/>
      <c r="AY81" s="82"/>
      <c r="AZ81" s="85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5"/>
      <c r="BL81" s="82"/>
      <c r="BM81" s="85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5"/>
      <c r="BY81" s="82"/>
      <c r="BZ81" s="85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5"/>
      <c r="CL81" s="85"/>
      <c r="CM81" s="10"/>
      <c r="CN81" s="10"/>
      <c r="CO81" s="10"/>
      <c r="CP81" s="10"/>
      <c r="CQ81" s="10"/>
      <c r="CR81" s="10"/>
      <c r="CS81" s="10"/>
      <c r="CT81" s="15"/>
      <c r="CU81" s="16"/>
    </row>
    <row r="82" spans="1:99" x14ac:dyDescent="0.25">
      <c r="A82" s="198" t="s">
        <v>195</v>
      </c>
      <c r="B82" s="199"/>
      <c r="C82" s="199"/>
      <c r="D82" s="44"/>
      <c r="E82" s="67"/>
      <c r="F82" s="94">
        <f>SUM(F14:F80)</f>
        <v>4887</v>
      </c>
      <c r="G82" s="71">
        <f>SUM(G14:G81)</f>
        <v>0</v>
      </c>
      <c r="H82" s="45">
        <f>SUM(H14:H81)</f>
        <v>319</v>
      </c>
      <c r="I82" s="72">
        <v>31</v>
      </c>
      <c r="J82" s="69">
        <f t="shared" ref="J82:AO82" si="22">SUM(J14:J81)</f>
        <v>1045</v>
      </c>
      <c r="K82" s="45">
        <f t="shared" si="22"/>
        <v>680</v>
      </c>
      <c r="L82" s="45">
        <f t="shared" si="22"/>
        <v>2041</v>
      </c>
      <c r="M82" s="45">
        <f t="shared" si="22"/>
        <v>0</v>
      </c>
      <c r="N82" s="45">
        <f t="shared" si="22"/>
        <v>622</v>
      </c>
      <c r="O82" s="45">
        <f t="shared" si="22"/>
        <v>120</v>
      </c>
      <c r="P82" s="45">
        <f t="shared" si="22"/>
        <v>60</v>
      </c>
      <c r="Q82" s="45">
        <f t="shared" si="22"/>
        <v>0</v>
      </c>
      <c r="R82" s="94">
        <f t="shared" si="22"/>
        <v>329</v>
      </c>
      <c r="S82" s="45">
        <f t="shared" si="22"/>
        <v>97</v>
      </c>
      <c r="T82" s="45">
        <f t="shared" si="22"/>
        <v>26</v>
      </c>
      <c r="U82" s="45">
        <f t="shared" si="22"/>
        <v>155</v>
      </c>
      <c r="V82" s="45">
        <f t="shared" si="22"/>
        <v>25</v>
      </c>
      <c r="W82" s="45">
        <f t="shared" si="22"/>
        <v>30</v>
      </c>
      <c r="X82" s="45">
        <f t="shared" si="22"/>
        <v>30</v>
      </c>
      <c r="Y82" s="45">
        <f t="shared" si="22"/>
        <v>30</v>
      </c>
      <c r="Z82" s="45">
        <f t="shared" si="22"/>
        <v>0</v>
      </c>
      <c r="AA82" s="45">
        <f t="shared" si="22"/>
        <v>72</v>
      </c>
      <c r="AB82" s="45">
        <f t="shared" si="22"/>
        <v>33</v>
      </c>
      <c r="AC82" s="45">
        <f t="shared" si="22"/>
        <v>136</v>
      </c>
      <c r="AD82" s="45">
        <f t="shared" si="22"/>
        <v>70</v>
      </c>
      <c r="AE82" s="45">
        <f t="shared" si="22"/>
        <v>30</v>
      </c>
      <c r="AF82" s="45">
        <f t="shared" si="22"/>
        <v>30</v>
      </c>
      <c r="AG82" s="45">
        <f t="shared" si="22"/>
        <v>24</v>
      </c>
      <c r="AH82" s="45">
        <f t="shared" si="22"/>
        <v>0</v>
      </c>
      <c r="AI82" s="45">
        <f t="shared" si="22"/>
        <v>0</v>
      </c>
      <c r="AJ82" s="69">
        <f t="shared" si="22"/>
        <v>104</v>
      </c>
      <c r="AK82" s="45">
        <f t="shared" si="22"/>
        <v>33</v>
      </c>
      <c r="AL82" s="45">
        <f t="shared" si="22"/>
        <v>143</v>
      </c>
      <c r="AM82" s="45">
        <f t="shared" si="22"/>
        <v>77</v>
      </c>
      <c r="AN82" s="45">
        <f t="shared" si="22"/>
        <v>30</v>
      </c>
      <c r="AO82" s="45">
        <f t="shared" si="22"/>
        <v>29</v>
      </c>
      <c r="AP82" s="45">
        <f t="shared" ref="AP82:BU82" si="23">SUM(AP14:AP81)</f>
        <v>0</v>
      </c>
      <c r="AQ82" s="45">
        <f t="shared" si="23"/>
        <v>98</v>
      </c>
      <c r="AR82" s="45">
        <f t="shared" si="23"/>
        <v>25</v>
      </c>
      <c r="AS82" s="45">
        <f t="shared" si="23"/>
        <v>131</v>
      </c>
      <c r="AT82" s="45">
        <f t="shared" si="23"/>
        <v>50</v>
      </c>
      <c r="AU82" s="45">
        <f t="shared" si="23"/>
        <v>30</v>
      </c>
      <c r="AV82" s="45">
        <f t="shared" si="23"/>
        <v>23</v>
      </c>
      <c r="AW82" s="45">
        <f t="shared" si="23"/>
        <v>0</v>
      </c>
      <c r="AX82" s="72">
        <f t="shared" si="23"/>
        <v>0</v>
      </c>
      <c r="AY82" s="71">
        <f t="shared" si="23"/>
        <v>136</v>
      </c>
      <c r="AZ82" s="45">
        <f t="shared" si="23"/>
        <v>34</v>
      </c>
      <c r="BA82" s="45">
        <f t="shared" si="23"/>
        <v>190</v>
      </c>
      <c r="BB82" s="45">
        <f t="shared" si="23"/>
        <v>32</v>
      </c>
      <c r="BC82" s="45">
        <f t="shared" si="23"/>
        <v>0</v>
      </c>
      <c r="BD82" s="45">
        <f t="shared" si="23"/>
        <v>29</v>
      </c>
      <c r="BE82" s="45">
        <f t="shared" si="23"/>
        <v>113</v>
      </c>
      <c r="BF82" s="45">
        <f t="shared" si="23"/>
        <v>56</v>
      </c>
      <c r="BG82" s="45">
        <f t="shared" si="23"/>
        <v>151</v>
      </c>
      <c r="BH82" s="45">
        <f t="shared" si="23"/>
        <v>54</v>
      </c>
      <c r="BI82" s="45">
        <f t="shared" si="23"/>
        <v>25</v>
      </c>
      <c r="BJ82" s="45">
        <f t="shared" si="23"/>
        <v>0</v>
      </c>
      <c r="BK82" s="72">
        <f t="shared" si="23"/>
        <v>0</v>
      </c>
      <c r="BL82" s="71">
        <f t="shared" si="23"/>
        <v>104</v>
      </c>
      <c r="BM82" s="45">
        <f t="shared" si="23"/>
        <v>29</v>
      </c>
      <c r="BN82" s="45">
        <f t="shared" si="23"/>
        <v>254</v>
      </c>
      <c r="BO82" s="45">
        <f t="shared" si="23"/>
        <v>47</v>
      </c>
      <c r="BP82" s="45">
        <f t="shared" si="23"/>
        <v>0</v>
      </c>
      <c r="BQ82" s="45">
        <f t="shared" si="23"/>
        <v>29</v>
      </c>
      <c r="BR82" s="45">
        <f t="shared" si="23"/>
        <v>87</v>
      </c>
      <c r="BS82" s="45">
        <f t="shared" si="23"/>
        <v>21</v>
      </c>
      <c r="BT82" s="45">
        <f t="shared" si="23"/>
        <v>214</v>
      </c>
      <c r="BU82" s="45">
        <f t="shared" si="23"/>
        <v>69</v>
      </c>
      <c r="BV82" s="45">
        <f t="shared" ref="BV82:CU82" si="24">SUM(BV14:BV81)</f>
        <v>25</v>
      </c>
      <c r="BW82" s="45">
        <f t="shared" si="24"/>
        <v>0</v>
      </c>
      <c r="BX82" s="72">
        <f t="shared" si="24"/>
        <v>0</v>
      </c>
      <c r="BY82" s="71">
        <f t="shared" si="24"/>
        <v>112</v>
      </c>
      <c r="BZ82" s="45">
        <f t="shared" si="24"/>
        <v>33</v>
      </c>
      <c r="CA82" s="45">
        <f t="shared" si="24"/>
        <v>229</v>
      </c>
      <c r="CB82" s="45">
        <f t="shared" si="24"/>
        <v>118</v>
      </c>
      <c r="CC82" s="45">
        <f t="shared" si="24"/>
        <v>0</v>
      </c>
      <c r="CD82" s="45">
        <f t="shared" si="24"/>
        <v>29</v>
      </c>
      <c r="CE82" s="45">
        <f t="shared" si="24"/>
        <v>122</v>
      </c>
      <c r="CF82" s="45">
        <f t="shared" si="24"/>
        <v>29</v>
      </c>
      <c r="CG82" s="45">
        <f t="shared" si="24"/>
        <v>218</v>
      </c>
      <c r="CH82" s="45">
        <f t="shared" si="24"/>
        <v>80</v>
      </c>
      <c r="CI82" s="45">
        <f t="shared" si="24"/>
        <v>26</v>
      </c>
      <c r="CJ82" s="45">
        <f t="shared" si="24"/>
        <v>0</v>
      </c>
      <c r="CK82" s="72">
        <f t="shared" si="24"/>
        <v>0</v>
      </c>
      <c r="CL82" s="69">
        <f t="shared" si="24"/>
        <v>0</v>
      </c>
      <c r="CM82" s="45">
        <f t="shared" si="24"/>
        <v>480</v>
      </c>
      <c r="CN82" s="45">
        <f t="shared" si="24"/>
        <v>0</v>
      </c>
      <c r="CO82" s="45">
        <f t="shared" si="24"/>
        <v>0</v>
      </c>
      <c r="CP82" s="45">
        <f t="shared" si="24"/>
        <v>30</v>
      </c>
      <c r="CQ82" s="45">
        <f t="shared" si="24"/>
        <v>420</v>
      </c>
      <c r="CR82" s="45">
        <f t="shared" si="24"/>
        <v>30</v>
      </c>
      <c r="CS82" s="45">
        <f t="shared" si="24"/>
        <v>0</v>
      </c>
      <c r="CT82" s="45">
        <f t="shared" si="24"/>
        <v>0</v>
      </c>
      <c r="CU82" s="45">
        <f t="shared" si="24"/>
        <v>226</v>
      </c>
    </row>
    <row r="83" spans="1:99" x14ac:dyDescent="0.25">
      <c r="A83" s="119"/>
      <c r="B83" s="8"/>
      <c r="C83" s="8"/>
      <c r="D83" s="8"/>
      <c r="E83" s="61"/>
      <c r="F83" s="99"/>
      <c r="G83" s="60"/>
      <c r="H83" s="8"/>
      <c r="I83" s="62"/>
      <c r="J83" s="104"/>
      <c r="K83" s="8"/>
      <c r="L83" s="8"/>
      <c r="M83" s="8"/>
      <c r="N83" s="8"/>
      <c r="O83" s="8"/>
      <c r="P83" s="8"/>
      <c r="Q83" s="8"/>
      <c r="R83" s="95"/>
      <c r="S83" s="60"/>
      <c r="T83" s="86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62"/>
      <c r="AJ83" s="60"/>
      <c r="AK83" s="86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62"/>
      <c r="AY83" s="60"/>
      <c r="AZ83" s="86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62"/>
      <c r="BL83" s="60"/>
      <c r="BM83" s="86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62"/>
      <c r="BY83" s="60"/>
      <c r="BZ83" s="86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62"/>
      <c r="CL83" s="86"/>
      <c r="CM83" s="8"/>
      <c r="CN83" s="8"/>
      <c r="CO83" s="8"/>
      <c r="CP83" s="8"/>
      <c r="CQ83" s="8"/>
      <c r="CR83" s="8"/>
      <c r="CS83" s="8"/>
      <c r="CT83" s="62"/>
      <c r="CU83" s="16"/>
    </row>
    <row r="84" spans="1:99" ht="40.5" x14ac:dyDescent="0.25">
      <c r="A84" s="119" t="s">
        <v>199</v>
      </c>
      <c r="B84" s="8"/>
      <c r="C84" s="8"/>
      <c r="D84" s="8"/>
      <c r="E84" s="61"/>
      <c r="F84" s="99"/>
      <c r="G84" s="154"/>
      <c r="H84" s="155"/>
      <c r="I84" s="156"/>
      <c r="J84" s="104"/>
      <c r="K84" s="8"/>
      <c r="L84" s="8"/>
      <c r="M84" s="8"/>
      <c r="N84" s="8"/>
      <c r="O84" s="8"/>
      <c r="P84" s="8"/>
      <c r="Q84" s="8"/>
      <c r="R84" s="95"/>
      <c r="S84" s="60"/>
      <c r="T84" s="86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62"/>
      <c r="AJ84" s="60"/>
      <c r="AK84" s="86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62"/>
      <c r="AY84" s="60"/>
      <c r="AZ84" s="86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62"/>
      <c r="BL84" s="60"/>
      <c r="BM84" s="86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62"/>
      <c r="BY84" s="60"/>
      <c r="BZ84" s="86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62"/>
      <c r="CL84" s="86"/>
      <c r="CM84" s="8"/>
      <c r="CN84" s="8"/>
      <c r="CO84" s="8"/>
      <c r="CP84" s="8"/>
      <c r="CQ84" s="8"/>
      <c r="CR84" s="8"/>
      <c r="CS84" s="8"/>
      <c r="CT84" s="62"/>
      <c r="CU84" s="16"/>
    </row>
    <row r="85" spans="1:99" x14ac:dyDescent="0.25">
      <c r="A85" s="46"/>
      <c r="B85" s="8"/>
      <c r="C85" s="8" t="s">
        <v>196</v>
      </c>
      <c r="D85" s="8"/>
      <c r="E85" s="61" t="s">
        <v>21</v>
      </c>
      <c r="F85" s="11">
        <v>275</v>
      </c>
      <c r="G85" s="108"/>
      <c r="H85" s="84"/>
      <c r="I85" s="109"/>
      <c r="J85" s="103"/>
      <c r="K85" s="10"/>
      <c r="L85" s="10"/>
      <c r="M85" s="10"/>
      <c r="N85" s="10">
        <v>275</v>
      </c>
      <c r="O85" s="10"/>
      <c r="P85" s="10"/>
      <c r="Q85" s="10"/>
      <c r="R85" s="93">
        <f>SUM(Y85,AG85,AO85,AV85,BD85,BI85,BQ85,BV85,CD85,CI85,CP85,CR85)</f>
        <v>11</v>
      </c>
      <c r="S85" s="82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>
        <v>50</v>
      </c>
      <c r="AE85" s="10"/>
      <c r="AF85" s="10"/>
      <c r="AG85" s="10">
        <v>2</v>
      </c>
      <c r="AH85" s="10"/>
      <c r="AI85" s="15"/>
      <c r="AJ85" s="82"/>
      <c r="AK85" s="10"/>
      <c r="AL85" s="10"/>
      <c r="AM85" s="10">
        <v>50</v>
      </c>
      <c r="AN85" s="10"/>
      <c r="AO85" s="10">
        <v>2</v>
      </c>
      <c r="AP85" s="10"/>
      <c r="AQ85" s="10"/>
      <c r="AR85" s="10"/>
      <c r="AS85" s="10"/>
      <c r="AT85" s="10">
        <v>50</v>
      </c>
      <c r="AU85" s="10"/>
      <c r="AV85" s="10">
        <v>2</v>
      </c>
      <c r="AW85" s="10"/>
      <c r="AX85" s="15"/>
      <c r="AY85" s="82"/>
      <c r="AZ85" s="10"/>
      <c r="BA85" s="10"/>
      <c r="BB85" s="10">
        <v>25</v>
      </c>
      <c r="BC85" s="10"/>
      <c r="BD85" s="10">
        <v>1</v>
      </c>
      <c r="BE85" s="10"/>
      <c r="BF85" s="10"/>
      <c r="BG85" s="10"/>
      <c r="BH85" s="10">
        <v>25</v>
      </c>
      <c r="BI85" s="10">
        <v>1</v>
      </c>
      <c r="BJ85" s="10"/>
      <c r="BK85" s="15"/>
      <c r="BL85" s="82"/>
      <c r="BM85" s="10"/>
      <c r="BN85" s="10"/>
      <c r="BO85" s="10">
        <v>25</v>
      </c>
      <c r="BP85" s="10"/>
      <c r="BQ85" s="10">
        <v>1</v>
      </c>
      <c r="BR85" s="10"/>
      <c r="BS85" s="10"/>
      <c r="BT85" s="10"/>
      <c r="BU85" s="10">
        <v>25</v>
      </c>
      <c r="BV85" s="10">
        <v>1</v>
      </c>
      <c r="BW85" s="10"/>
      <c r="BX85" s="15"/>
      <c r="BY85" s="82"/>
      <c r="BZ85" s="10"/>
      <c r="CA85" s="10"/>
      <c r="CB85" s="10">
        <v>25</v>
      </c>
      <c r="CC85" s="10"/>
      <c r="CD85" s="10">
        <v>1</v>
      </c>
      <c r="CE85" s="10"/>
      <c r="CF85" s="10"/>
      <c r="CG85" s="10"/>
      <c r="CH85" s="10"/>
      <c r="CI85" s="10"/>
      <c r="CJ85" s="10"/>
      <c r="CK85" s="15"/>
      <c r="CL85" s="85"/>
      <c r="CM85" s="10"/>
      <c r="CN85" s="10"/>
      <c r="CO85" s="10"/>
      <c r="CP85" s="10"/>
      <c r="CQ85" s="10"/>
      <c r="CR85" s="10"/>
      <c r="CS85" s="10"/>
      <c r="CT85" s="10"/>
      <c r="CU85" s="16"/>
    </row>
    <row r="86" spans="1:99" x14ac:dyDescent="0.25">
      <c r="A86" s="46"/>
      <c r="B86" s="8"/>
      <c r="C86" s="8"/>
      <c r="D86" s="8"/>
      <c r="E86" s="61"/>
      <c r="F86" s="98"/>
      <c r="G86" s="82"/>
      <c r="H86" s="10"/>
      <c r="I86" s="15"/>
      <c r="J86" s="103"/>
      <c r="K86" s="10"/>
      <c r="L86" s="10"/>
      <c r="M86" s="10"/>
      <c r="N86" s="10"/>
      <c r="O86" s="10"/>
      <c r="P86" s="10"/>
      <c r="Q86" s="10"/>
      <c r="R86" s="93"/>
      <c r="S86" s="82"/>
      <c r="T86" s="85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5"/>
      <c r="AJ86" s="82"/>
      <c r="AK86" s="85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5"/>
      <c r="AY86" s="82"/>
      <c r="AZ86" s="85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5"/>
      <c r="BL86" s="82"/>
      <c r="BM86" s="85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5"/>
      <c r="BY86" s="82"/>
      <c r="BZ86" s="85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5"/>
      <c r="CL86" s="85"/>
      <c r="CM86" s="10"/>
      <c r="CN86" s="10"/>
      <c r="CO86" s="10"/>
      <c r="CP86" s="10"/>
      <c r="CQ86" s="10"/>
      <c r="CR86" s="10"/>
      <c r="CS86" s="10"/>
      <c r="CT86" s="15"/>
      <c r="CU86" s="16"/>
    </row>
    <row r="87" spans="1:99" x14ac:dyDescent="0.25">
      <c r="A87" s="198" t="s">
        <v>195</v>
      </c>
      <c r="B87" s="199"/>
      <c r="C87" s="199"/>
      <c r="D87" s="44"/>
      <c r="E87" s="67"/>
      <c r="F87" s="100">
        <v>275</v>
      </c>
      <c r="G87" s="71"/>
      <c r="H87" s="45"/>
      <c r="I87" s="72"/>
      <c r="J87" s="103"/>
      <c r="K87" s="45"/>
      <c r="L87" s="45"/>
      <c r="M87" s="45"/>
      <c r="N87" s="45">
        <v>275</v>
      </c>
      <c r="O87" s="45"/>
      <c r="P87" s="45"/>
      <c r="Q87" s="45"/>
      <c r="R87" s="93">
        <v>11</v>
      </c>
      <c r="S87" s="71"/>
      <c r="T87" s="69"/>
      <c r="U87" s="45"/>
      <c r="V87" s="45"/>
      <c r="W87" s="45"/>
      <c r="X87" s="45"/>
      <c r="Y87" s="45"/>
      <c r="Z87" s="45"/>
      <c r="AA87" s="45"/>
      <c r="AB87" s="45"/>
      <c r="AC87" s="45"/>
      <c r="AD87" s="45">
        <v>50</v>
      </c>
      <c r="AE87" s="45"/>
      <c r="AF87" s="45"/>
      <c r="AG87" s="45">
        <v>2</v>
      </c>
      <c r="AH87" s="45"/>
      <c r="AI87" s="72"/>
      <c r="AJ87" s="71"/>
      <c r="AK87" s="69"/>
      <c r="AL87" s="45"/>
      <c r="AM87" s="45">
        <v>50</v>
      </c>
      <c r="AN87" s="45"/>
      <c r="AO87" s="45">
        <v>2</v>
      </c>
      <c r="AP87" s="45"/>
      <c r="AQ87" s="45"/>
      <c r="AR87" s="45"/>
      <c r="AS87" s="45"/>
      <c r="AT87" s="45">
        <v>50</v>
      </c>
      <c r="AU87" s="45"/>
      <c r="AV87" s="45">
        <v>2</v>
      </c>
      <c r="AW87" s="45"/>
      <c r="AX87" s="72"/>
      <c r="AY87" s="71"/>
      <c r="AZ87" s="69"/>
      <c r="BA87" s="45"/>
      <c r="BB87" s="45">
        <v>25</v>
      </c>
      <c r="BC87" s="45"/>
      <c r="BD87" s="45">
        <v>1</v>
      </c>
      <c r="BE87" s="45"/>
      <c r="BF87" s="45"/>
      <c r="BG87" s="45"/>
      <c r="BH87" s="45">
        <v>25</v>
      </c>
      <c r="BI87" s="45">
        <v>1</v>
      </c>
      <c r="BJ87" s="45"/>
      <c r="BK87" s="72"/>
      <c r="BL87" s="71"/>
      <c r="BM87" s="69"/>
      <c r="BN87" s="45"/>
      <c r="BO87" s="45">
        <v>25</v>
      </c>
      <c r="BP87" s="45"/>
      <c r="BQ87" s="45">
        <v>1</v>
      </c>
      <c r="BR87" s="45"/>
      <c r="BS87" s="45"/>
      <c r="BT87" s="45"/>
      <c r="BU87" s="45">
        <v>25</v>
      </c>
      <c r="BV87" s="45">
        <v>1</v>
      </c>
      <c r="BW87" s="45"/>
      <c r="BX87" s="72"/>
      <c r="BY87" s="71"/>
      <c r="BZ87" s="69"/>
      <c r="CA87" s="45"/>
      <c r="CB87" s="45">
        <v>25</v>
      </c>
      <c r="CC87" s="45"/>
      <c r="CD87" s="45">
        <v>1</v>
      </c>
      <c r="CE87" s="45"/>
      <c r="CF87" s="45"/>
      <c r="CG87" s="45"/>
      <c r="CH87" s="45"/>
      <c r="CI87" s="45"/>
      <c r="CJ87" s="45"/>
      <c r="CK87" s="72"/>
      <c r="CL87" s="69"/>
      <c r="CM87" s="45"/>
      <c r="CN87" s="45"/>
      <c r="CO87" s="45"/>
      <c r="CP87" s="45"/>
      <c r="CQ87" s="45"/>
      <c r="CR87" s="45"/>
      <c r="CS87" s="45"/>
      <c r="CT87" s="72"/>
      <c r="CU87" s="16"/>
    </row>
    <row r="88" spans="1:99" x14ac:dyDescent="0.25">
      <c r="A88" s="46"/>
      <c r="B88" s="47"/>
      <c r="C88" s="8" t="s">
        <v>197</v>
      </c>
      <c r="D88" s="8"/>
      <c r="E88" s="61"/>
      <c r="F88" s="98"/>
      <c r="G88" s="82"/>
      <c r="H88" s="10"/>
      <c r="I88" s="15"/>
      <c r="J88" s="103"/>
      <c r="K88" s="10"/>
      <c r="L88" s="10"/>
      <c r="M88" s="10"/>
      <c r="N88" s="10"/>
      <c r="O88" s="10"/>
      <c r="P88" s="10"/>
      <c r="Q88" s="10"/>
      <c r="R88" s="93"/>
      <c r="S88" s="82"/>
      <c r="T88" s="85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5"/>
      <c r="AJ88" s="82"/>
      <c r="AK88" s="85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5"/>
      <c r="AY88" s="82"/>
      <c r="AZ88" s="85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5"/>
      <c r="BL88" s="82"/>
      <c r="BM88" s="85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5"/>
      <c r="BY88" s="82"/>
      <c r="BZ88" s="85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5"/>
      <c r="CL88" s="85"/>
      <c r="CM88" s="10"/>
      <c r="CN88" s="10"/>
      <c r="CO88" s="10"/>
      <c r="CP88" s="10"/>
      <c r="CQ88" s="10"/>
      <c r="CR88" s="10"/>
      <c r="CS88" s="10"/>
      <c r="CT88" s="15"/>
      <c r="CU88" s="16"/>
    </row>
    <row r="89" spans="1:99" x14ac:dyDescent="0.25">
      <c r="A89" s="46">
        <v>68</v>
      </c>
      <c r="B89" s="48" t="s">
        <v>79</v>
      </c>
      <c r="C89" s="49" t="s">
        <v>163</v>
      </c>
      <c r="D89" s="49" t="s">
        <v>80</v>
      </c>
      <c r="E89" s="61" t="s">
        <v>21</v>
      </c>
      <c r="F89" s="98">
        <f>SUM(J89:Q89)</f>
        <v>120</v>
      </c>
      <c r="G89" s="108"/>
      <c r="H89" s="84"/>
      <c r="I89" s="109"/>
      <c r="J89" s="103"/>
      <c r="K89" s="10"/>
      <c r="L89" s="10"/>
      <c r="M89" s="10"/>
      <c r="N89" s="10"/>
      <c r="O89" s="10"/>
      <c r="P89" s="10"/>
      <c r="Q89" s="10">
        <v>120</v>
      </c>
      <c r="R89" s="93">
        <f>SUM(AG89)</f>
        <v>4</v>
      </c>
      <c r="S89" s="82"/>
      <c r="T89" s="85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>
        <v>4</v>
      </c>
      <c r="AH89" s="10">
        <v>120</v>
      </c>
      <c r="AI89" s="15"/>
      <c r="AJ89" s="82"/>
      <c r="AK89" s="85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5"/>
      <c r="AY89" s="82"/>
      <c r="AZ89" s="85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5"/>
      <c r="BL89" s="82"/>
      <c r="BM89" s="85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5"/>
      <c r="BY89" s="82"/>
      <c r="BZ89" s="85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5"/>
      <c r="CL89" s="85"/>
      <c r="CM89" s="10"/>
      <c r="CN89" s="10"/>
      <c r="CO89" s="10"/>
      <c r="CP89" s="10"/>
      <c r="CQ89" s="10"/>
      <c r="CR89" s="10"/>
      <c r="CS89" s="10"/>
      <c r="CT89" s="15"/>
      <c r="CU89" s="16"/>
    </row>
    <row r="90" spans="1:99" x14ac:dyDescent="0.25">
      <c r="A90" s="46">
        <v>69</v>
      </c>
      <c r="B90" s="48" t="s">
        <v>81</v>
      </c>
      <c r="C90" s="49" t="s">
        <v>164</v>
      </c>
      <c r="D90" s="49" t="s">
        <v>80</v>
      </c>
      <c r="E90" s="61" t="s">
        <v>21</v>
      </c>
      <c r="F90" s="98">
        <f t="shared" ref="F90:F96" si="25">SUM(J90:Q90)</f>
        <v>90</v>
      </c>
      <c r="G90" s="108"/>
      <c r="H90" s="84"/>
      <c r="I90" s="109"/>
      <c r="J90" s="103"/>
      <c r="K90" s="10"/>
      <c r="L90" s="10"/>
      <c r="M90" s="10"/>
      <c r="N90" s="10"/>
      <c r="O90" s="10"/>
      <c r="P90" s="10"/>
      <c r="Q90" s="10">
        <v>90</v>
      </c>
      <c r="R90" s="93">
        <f>SUM(AV90)</f>
        <v>3</v>
      </c>
      <c r="S90" s="82"/>
      <c r="T90" s="85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5"/>
      <c r="AJ90" s="82"/>
      <c r="AK90" s="85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>
        <v>3</v>
      </c>
      <c r="AW90" s="10">
        <v>90</v>
      </c>
      <c r="AX90" s="15"/>
      <c r="AY90" s="82"/>
      <c r="AZ90" s="85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5"/>
      <c r="BL90" s="82"/>
      <c r="BM90" s="85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5"/>
      <c r="BY90" s="82"/>
      <c r="BZ90" s="85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5"/>
      <c r="CL90" s="85"/>
      <c r="CM90" s="10"/>
      <c r="CN90" s="10"/>
      <c r="CO90" s="10"/>
      <c r="CP90" s="10"/>
      <c r="CQ90" s="10"/>
      <c r="CR90" s="10"/>
      <c r="CS90" s="10"/>
      <c r="CT90" s="15"/>
      <c r="CU90" s="16"/>
    </row>
    <row r="91" spans="1:99" x14ac:dyDescent="0.25">
      <c r="A91" s="46">
        <v>70</v>
      </c>
      <c r="B91" s="48" t="s">
        <v>82</v>
      </c>
      <c r="C91" s="49" t="s">
        <v>165</v>
      </c>
      <c r="D91" s="49" t="s">
        <v>80</v>
      </c>
      <c r="E91" s="61" t="s">
        <v>21</v>
      </c>
      <c r="F91" s="98">
        <f t="shared" si="25"/>
        <v>30</v>
      </c>
      <c r="G91" s="108"/>
      <c r="H91" s="84"/>
      <c r="I91" s="109"/>
      <c r="J91" s="103"/>
      <c r="K91" s="10"/>
      <c r="L91" s="10"/>
      <c r="M91" s="10"/>
      <c r="N91" s="10"/>
      <c r="O91" s="10"/>
      <c r="P91" s="10"/>
      <c r="Q91" s="10">
        <v>30</v>
      </c>
      <c r="R91" s="93">
        <f>SUM(AV91)</f>
        <v>1</v>
      </c>
      <c r="S91" s="82"/>
      <c r="T91" s="85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5"/>
      <c r="AJ91" s="82"/>
      <c r="AK91" s="85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>
        <v>1</v>
      </c>
      <c r="AW91" s="10">
        <v>30</v>
      </c>
      <c r="AX91" s="15"/>
      <c r="AY91" s="82"/>
      <c r="AZ91" s="85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5"/>
      <c r="BL91" s="82"/>
      <c r="BM91" s="85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5"/>
      <c r="BY91" s="82"/>
      <c r="BZ91" s="85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5"/>
      <c r="CL91" s="85"/>
      <c r="CM91" s="10"/>
      <c r="CN91" s="10"/>
      <c r="CO91" s="10"/>
      <c r="CP91" s="10"/>
      <c r="CQ91" s="10"/>
      <c r="CR91" s="10"/>
      <c r="CS91" s="10"/>
      <c r="CT91" s="15"/>
      <c r="CU91" s="16"/>
    </row>
    <row r="92" spans="1:99" x14ac:dyDescent="0.25">
      <c r="A92" s="46">
        <v>71</v>
      </c>
      <c r="B92" s="50" t="s">
        <v>83</v>
      </c>
      <c r="C92" s="49" t="s">
        <v>166</v>
      </c>
      <c r="D92" s="49" t="s">
        <v>80</v>
      </c>
      <c r="E92" s="61" t="s">
        <v>21</v>
      </c>
      <c r="F92" s="98">
        <f t="shared" si="25"/>
        <v>120</v>
      </c>
      <c r="G92" s="108"/>
      <c r="H92" s="84"/>
      <c r="I92" s="109"/>
      <c r="J92" s="103"/>
      <c r="K92" s="10"/>
      <c r="L92" s="10"/>
      <c r="M92" s="10"/>
      <c r="N92" s="10"/>
      <c r="O92" s="10"/>
      <c r="P92" s="10"/>
      <c r="Q92" s="10">
        <v>120</v>
      </c>
      <c r="R92" s="93">
        <f>SUM(BI92)</f>
        <v>4</v>
      </c>
      <c r="S92" s="82"/>
      <c r="T92" s="85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5"/>
      <c r="AJ92" s="82"/>
      <c r="AK92" s="85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5"/>
      <c r="AY92" s="82"/>
      <c r="AZ92" s="85"/>
      <c r="BA92" s="10"/>
      <c r="BB92" s="10"/>
      <c r="BC92" s="10"/>
      <c r="BD92" s="10"/>
      <c r="BE92" s="10"/>
      <c r="BF92" s="10"/>
      <c r="BG92" s="10"/>
      <c r="BH92" s="10"/>
      <c r="BI92" s="10">
        <v>4</v>
      </c>
      <c r="BJ92" s="10">
        <v>120</v>
      </c>
      <c r="BK92" s="15"/>
      <c r="BL92" s="82"/>
      <c r="BM92" s="85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5"/>
      <c r="BY92" s="82"/>
      <c r="BZ92" s="85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5"/>
      <c r="CL92" s="85"/>
      <c r="CM92" s="10"/>
      <c r="CN92" s="10"/>
      <c r="CO92" s="10"/>
      <c r="CP92" s="10"/>
      <c r="CQ92" s="10"/>
      <c r="CR92" s="10"/>
      <c r="CS92" s="10"/>
      <c r="CT92" s="15"/>
      <c r="CU92" s="16"/>
    </row>
    <row r="93" spans="1:99" x14ac:dyDescent="0.25">
      <c r="A93" s="46">
        <v>72</v>
      </c>
      <c r="B93" s="50" t="s">
        <v>84</v>
      </c>
      <c r="C93" s="49" t="s">
        <v>167</v>
      </c>
      <c r="D93" s="49" t="s">
        <v>80</v>
      </c>
      <c r="E93" s="61" t="s">
        <v>21</v>
      </c>
      <c r="F93" s="98">
        <f t="shared" si="25"/>
        <v>60</v>
      </c>
      <c r="G93" s="108"/>
      <c r="H93" s="84"/>
      <c r="I93" s="109"/>
      <c r="J93" s="103"/>
      <c r="K93" s="10"/>
      <c r="L93" s="10"/>
      <c r="M93" s="10"/>
      <c r="N93" s="10"/>
      <c r="O93" s="10"/>
      <c r="P93" s="10"/>
      <c r="Q93" s="10">
        <v>60</v>
      </c>
      <c r="R93" s="93">
        <f>SUM(BV93)</f>
        <v>2</v>
      </c>
      <c r="S93" s="82"/>
      <c r="T93" s="85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5"/>
      <c r="AJ93" s="82"/>
      <c r="AK93" s="85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5"/>
      <c r="AY93" s="82"/>
      <c r="AZ93" s="85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5"/>
      <c r="BL93" s="82"/>
      <c r="BM93" s="85"/>
      <c r="BN93" s="10"/>
      <c r="BO93" s="10"/>
      <c r="BP93" s="10"/>
      <c r="BQ93" s="10"/>
      <c r="BR93" s="10"/>
      <c r="BS93" s="10"/>
      <c r="BT93" s="10"/>
      <c r="BU93" s="10"/>
      <c r="BV93" s="10">
        <v>2</v>
      </c>
      <c r="BW93" s="10">
        <v>60</v>
      </c>
      <c r="BX93" s="15"/>
      <c r="BY93" s="82"/>
      <c r="BZ93" s="85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5"/>
      <c r="CL93" s="85"/>
      <c r="CM93" s="10"/>
      <c r="CN93" s="10"/>
      <c r="CO93" s="10"/>
      <c r="CP93" s="10"/>
      <c r="CQ93" s="10"/>
      <c r="CR93" s="10"/>
      <c r="CS93" s="10"/>
      <c r="CT93" s="15"/>
      <c r="CU93" s="16"/>
    </row>
    <row r="94" spans="1:99" x14ac:dyDescent="0.25">
      <c r="A94" s="46">
        <v>73</v>
      </c>
      <c r="B94" s="50" t="s">
        <v>85</v>
      </c>
      <c r="C94" s="49" t="s">
        <v>168</v>
      </c>
      <c r="D94" s="49" t="s">
        <v>80</v>
      </c>
      <c r="E94" s="61" t="s">
        <v>21</v>
      </c>
      <c r="F94" s="98">
        <f t="shared" si="25"/>
        <v>60</v>
      </c>
      <c r="G94" s="108"/>
      <c r="H94" s="84"/>
      <c r="I94" s="109"/>
      <c r="J94" s="103"/>
      <c r="K94" s="10"/>
      <c r="L94" s="10"/>
      <c r="M94" s="10"/>
      <c r="N94" s="10"/>
      <c r="O94" s="10"/>
      <c r="P94" s="10"/>
      <c r="Q94" s="10">
        <v>60</v>
      </c>
      <c r="R94" s="93">
        <f>SUM(BV94)</f>
        <v>2</v>
      </c>
      <c r="S94" s="82"/>
      <c r="T94" s="85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5"/>
      <c r="AJ94" s="82"/>
      <c r="AK94" s="85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5"/>
      <c r="AY94" s="82"/>
      <c r="AZ94" s="85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5"/>
      <c r="BL94" s="82"/>
      <c r="BM94" s="85"/>
      <c r="BN94" s="10"/>
      <c r="BO94" s="10"/>
      <c r="BP94" s="10"/>
      <c r="BQ94" s="10"/>
      <c r="BR94" s="10"/>
      <c r="BS94" s="10"/>
      <c r="BT94" s="10"/>
      <c r="BU94" s="10"/>
      <c r="BV94" s="10">
        <v>2</v>
      </c>
      <c r="BW94" s="10">
        <v>60</v>
      </c>
      <c r="BX94" s="15"/>
      <c r="BY94" s="82"/>
      <c r="BZ94" s="85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5"/>
      <c r="CL94" s="85"/>
      <c r="CM94" s="10"/>
      <c r="CN94" s="10"/>
      <c r="CO94" s="10"/>
      <c r="CP94" s="10"/>
      <c r="CQ94" s="10"/>
      <c r="CR94" s="10"/>
      <c r="CS94" s="10"/>
      <c r="CT94" s="15"/>
      <c r="CU94" s="16"/>
    </row>
    <row r="95" spans="1:99" x14ac:dyDescent="0.25">
      <c r="A95" s="46">
        <v>74</v>
      </c>
      <c r="B95" s="50" t="s">
        <v>86</v>
      </c>
      <c r="C95" s="49" t="s">
        <v>169</v>
      </c>
      <c r="D95" s="49" t="s">
        <v>80</v>
      </c>
      <c r="E95" s="61" t="s">
        <v>21</v>
      </c>
      <c r="F95" s="98">
        <f t="shared" si="25"/>
        <v>60</v>
      </c>
      <c r="G95" s="108"/>
      <c r="H95" s="84"/>
      <c r="I95" s="109"/>
      <c r="J95" s="103"/>
      <c r="K95" s="10"/>
      <c r="L95" s="10"/>
      <c r="M95" s="10"/>
      <c r="N95" s="10"/>
      <c r="O95" s="10"/>
      <c r="P95" s="10"/>
      <c r="Q95" s="10">
        <v>60</v>
      </c>
      <c r="R95" s="93">
        <f>SUM(CI95)</f>
        <v>2</v>
      </c>
      <c r="S95" s="82"/>
      <c r="T95" s="85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5"/>
      <c r="AJ95" s="82"/>
      <c r="AK95" s="85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5"/>
      <c r="AY95" s="82"/>
      <c r="AZ95" s="85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5"/>
      <c r="BL95" s="82"/>
      <c r="BM95" s="85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5"/>
      <c r="BY95" s="82"/>
      <c r="BZ95" s="85"/>
      <c r="CA95" s="10"/>
      <c r="CB95" s="10"/>
      <c r="CC95" s="10"/>
      <c r="CD95" s="10"/>
      <c r="CE95" s="10">
        <v>0</v>
      </c>
      <c r="CF95" s="10"/>
      <c r="CG95" s="10"/>
      <c r="CH95" s="10">
        <v>0</v>
      </c>
      <c r="CI95" s="10">
        <v>2</v>
      </c>
      <c r="CJ95" s="10">
        <v>60</v>
      </c>
      <c r="CK95" s="15"/>
      <c r="CL95" s="85"/>
      <c r="CM95" s="10"/>
      <c r="CN95" s="10"/>
      <c r="CO95" s="10"/>
      <c r="CP95" s="10"/>
      <c r="CQ95" s="10"/>
      <c r="CR95" s="10"/>
      <c r="CS95" s="10"/>
      <c r="CT95" s="15"/>
      <c r="CU95" s="16"/>
    </row>
    <row r="96" spans="1:99" x14ac:dyDescent="0.25">
      <c r="A96" s="46">
        <v>75</v>
      </c>
      <c r="B96" s="50" t="s">
        <v>87</v>
      </c>
      <c r="C96" s="49" t="s">
        <v>170</v>
      </c>
      <c r="D96" s="49" t="s">
        <v>80</v>
      </c>
      <c r="E96" s="61" t="s">
        <v>21</v>
      </c>
      <c r="F96" s="98">
        <f t="shared" si="25"/>
        <v>60</v>
      </c>
      <c r="G96" s="108"/>
      <c r="H96" s="84"/>
      <c r="I96" s="109"/>
      <c r="J96" s="103"/>
      <c r="K96" s="10"/>
      <c r="L96" s="10"/>
      <c r="M96" s="10"/>
      <c r="N96" s="10"/>
      <c r="O96" s="10"/>
      <c r="P96" s="10"/>
      <c r="Q96" s="10">
        <v>60</v>
      </c>
      <c r="R96" s="93">
        <f>SUM(CI96)</f>
        <v>2</v>
      </c>
      <c r="S96" s="82"/>
      <c r="T96" s="85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5"/>
      <c r="AJ96" s="82"/>
      <c r="AK96" s="85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5"/>
      <c r="AY96" s="82"/>
      <c r="AZ96" s="85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5"/>
      <c r="BL96" s="82"/>
      <c r="BM96" s="85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5"/>
      <c r="BY96" s="82"/>
      <c r="BZ96" s="85"/>
      <c r="CA96" s="10"/>
      <c r="CB96" s="10"/>
      <c r="CC96" s="10"/>
      <c r="CD96" s="10"/>
      <c r="CE96" s="10">
        <v>0</v>
      </c>
      <c r="CF96" s="10"/>
      <c r="CG96" s="10"/>
      <c r="CH96" s="10">
        <v>0</v>
      </c>
      <c r="CI96" s="10">
        <v>2</v>
      </c>
      <c r="CJ96" s="10">
        <v>60</v>
      </c>
      <c r="CK96" s="15"/>
      <c r="CL96" s="85"/>
      <c r="CM96" s="10"/>
      <c r="CN96" s="10"/>
      <c r="CO96" s="10"/>
      <c r="CP96" s="10"/>
      <c r="CQ96" s="10"/>
      <c r="CR96" s="10"/>
      <c r="CS96" s="10"/>
      <c r="CT96" s="15"/>
      <c r="CU96" s="16"/>
    </row>
    <row r="97" spans="1:99" x14ac:dyDescent="0.25">
      <c r="A97" s="200" t="s">
        <v>195</v>
      </c>
      <c r="B97" s="200"/>
      <c r="C97" s="200"/>
      <c r="D97" s="200"/>
      <c r="E97" s="201"/>
      <c r="F97" s="94">
        <f>SUM(F89:F96)</f>
        <v>600</v>
      </c>
      <c r="G97" s="71">
        <f t="shared" ref="G97:CC97" si="26">SUM(G89:G96)</f>
        <v>0</v>
      </c>
      <c r="H97" s="45">
        <f t="shared" si="26"/>
        <v>0</v>
      </c>
      <c r="I97" s="72">
        <f t="shared" si="26"/>
        <v>0</v>
      </c>
      <c r="J97" s="103">
        <f t="shared" si="26"/>
        <v>0</v>
      </c>
      <c r="K97" s="45">
        <f t="shared" si="26"/>
        <v>0</v>
      </c>
      <c r="L97" s="45">
        <f t="shared" si="26"/>
        <v>0</v>
      </c>
      <c r="M97" s="45">
        <f t="shared" si="26"/>
        <v>0</v>
      </c>
      <c r="N97" s="45">
        <f t="shared" si="26"/>
        <v>0</v>
      </c>
      <c r="O97" s="45">
        <f t="shared" si="26"/>
        <v>0</v>
      </c>
      <c r="P97" s="45">
        <f t="shared" si="26"/>
        <v>0</v>
      </c>
      <c r="Q97" s="45">
        <f t="shared" si="26"/>
        <v>600</v>
      </c>
      <c r="R97" s="93">
        <f t="shared" si="26"/>
        <v>20</v>
      </c>
      <c r="S97" s="71">
        <f t="shared" si="26"/>
        <v>0</v>
      </c>
      <c r="T97" s="45"/>
      <c r="U97" s="45">
        <f t="shared" si="26"/>
        <v>0</v>
      </c>
      <c r="V97" s="45">
        <f t="shared" si="26"/>
        <v>0</v>
      </c>
      <c r="W97" s="45">
        <f t="shared" si="26"/>
        <v>0</v>
      </c>
      <c r="X97" s="45">
        <f t="shared" si="26"/>
        <v>0</v>
      </c>
      <c r="Y97" s="45">
        <f t="shared" si="26"/>
        <v>0</v>
      </c>
      <c r="Z97" s="45">
        <f t="shared" si="26"/>
        <v>0</v>
      </c>
      <c r="AA97" s="45">
        <f t="shared" si="26"/>
        <v>0</v>
      </c>
      <c r="AB97" s="45"/>
      <c r="AC97" s="45">
        <f t="shared" si="26"/>
        <v>0</v>
      </c>
      <c r="AD97" s="45">
        <f t="shared" si="26"/>
        <v>0</v>
      </c>
      <c r="AE97" s="45">
        <f t="shared" si="26"/>
        <v>0</v>
      </c>
      <c r="AF97" s="45">
        <f t="shared" si="26"/>
        <v>0</v>
      </c>
      <c r="AG97" s="45">
        <f t="shared" si="26"/>
        <v>4</v>
      </c>
      <c r="AH97" s="45">
        <f t="shared" si="26"/>
        <v>120</v>
      </c>
      <c r="AI97" s="72">
        <f t="shared" si="26"/>
        <v>0</v>
      </c>
      <c r="AJ97" s="71">
        <f t="shared" si="26"/>
        <v>0</v>
      </c>
      <c r="AK97" s="45"/>
      <c r="AL97" s="45">
        <f t="shared" si="26"/>
        <v>0</v>
      </c>
      <c r="AM97" s="45">
        <f t="shared" si="26"/>
        <v>0</v>
      </c>
      <c r="AN97" s="45"/>
      <c r="AO97" s="45">
        <f t="shared" si="26"/>
        <v>0</v>
      </c>
      <c r="AP97" s="45">
        <f t="shared" si="26"/>
        <v>0</v>
      </c>
      <c r="AQ97" s="45">
        <f t="shared" si="26"/>
        <v>0</v>
      </c>
      <c r="AR97" s="45"/>
      <c r="AS97" s="45">
        <f t="shared" si="26"/>
        <v>0</v>
      </c>
      <c r="AT97" s="45">
        <f t="shared" si="26"/>
        <v>0</v>
      </c>
      <c r="AU97" s="45"/>
      <c r="AV97" s="45">
        <f t="shared" si="26"/>
        <v>4</v>
      </c>
      <c r="AW97" s="45">
        <f t="shared" si="26"/>
        <v>120</v>
      </c>
      <c r="AX97" s="72">
        <f t="shared" si="26"/>
        <v>0</v>
      </c>
      <c r="AY97" s="71">
        <f t="shared" si="26"/>
        <v>0</v>
      </c>
      <c r="AZ97" s="45"/>
      <c r="BA97" s="45">
        <f t="shared" si="26"/>
        <v>0</v>
      </c>
      <c r="BB97" s="45">
        <f t="shared" si="26"/>
        <v>0</v>
      </c>
      <c r="BC97" s="45">
        <f t="shared" si="26"/>
        <v>0</v>
      </c>
      <c r="BD97" s="45">
        <f t="shared" si="26"/>
        <v>0</v>
      </c>
      <c r="BE97" s="45">
        <f t="shared" si="26"/>
        <v>0</v>
      </c>
      <c r="BF97" s="45"/>
      <c r="BG97" s="45">
        <f t="shared" si="26"/>
        <v>0</v>
      </c>
      <c r="BH97" s="45">
        <f t="shared" si="26"/>
        <v>0</v>
      </c>
      <c r="BI97" s="45">
        <f t="shared" si="26"/>
        <v>4</v>
      </c>
      <c r="BJ97" s="45">
        <f t="shared" si="26"/>
        <v>120</v>
      </c>
      <c r="BK97" s="72">
        <f t="shared" si="26"/>
        <v>0</v>
      </c>
      <c r="BL97" s="71">
        <f t="shared" si="26"/>
        <v>0</v>
      </c>
      <c r="BM97" s="45"/>
      <c r="BN97" s="45">
        <f t="shared" si="26"/>
        <v>0</v>
      </c>
      <c r="BO97" s="45">
        <f t="shared" si="26"/>
        <v>0</v>
      </c>
      <c r="BP97" s="45">
        <f t="shared" si="26"/>
        <v>0</v>
      </c>
      <c r="BQ97" s="45">
        <f t="shared" si="26"/>
        <v>0</v>
      </c>
      <c r="BR97" s="45">
        <f t="shared" si="26"/>
        <v>0</v>
      </c>
      <c r="BS97" s="45"/>
      <c r="BT97" s="45">
        <f t="shared" si="26"/>
        <v>0</v>
      </c>
      <c r="BU97" s="45">
        <f t="shared" si="26"/>
        <v>0</v>
      </c>
      <c r="BV97" s="45">
        <f t="shared" si="26"/>
        <v>4</v>
      </c>
      <c r="BW97" s="45">
        <f t="shared" si="26"/>
        <v>120</v>
      </c>
      <c r="BX97" s="72">
        <f t="shared" si="26"/>
        <v>0</v>
      </c>
      <c r="BY97" s="71">
        <f t="shared" si="26"/>
        <v>0</v>
      </c>
      <c r="BZ97" s="45"/>
      <c r="CA97" s="45">
        <f t="shared" si="26"/>
        <v>0</v>
      </c>
      <c r="CB97" s="45">
        <f t="shared" si="26"/>
        <v>0</v>
      </c>
      <c r="CC97" s="45">
        <f t="shared" si="26"/>
        <v>0</v>
      </c>
      <c r="CD97" s="45">
        <f t="shared" ref="CD97:CT97" si="27">SUM(CD89:CD96)</f>
        <v>0</v>
      </c>
      <c r="CE97" s="45">
        <f t="shared" si="27"/>
        <v>0</v>
      </c>
      <c r="CF97" s="45"/>
      <c r="CG97" s="45">
        <f t="shared" si="27"/>
        <v>0</v>
      </c>
      <c r="CH97" s="45">
        <f t="shared" si="27"/>
        <v>0</v>
      </c>
      <c r="CI97" s="45">
        <f t="shared" si="27"/>
        <v>4</v>
      </c>
      <c r="CJ97" s="45">
        <f t="shared" si="27"/>
        <v>120</v>
      </c>
      <c r="CK97" s="72">
        <f t="shared" si="27"/>
        <v>0</v>
      </c>
      <c r="CL97" s="69">
        <f t="shared" si="27"/>
        <v>0</v>
      </c>
      <c r="CM97" s="45">
        <f t="shared" si="27"/>
        <v>0</v>
      </c>
      <c r="CN97" s="45">
        <f t="shared" si="27"/>
        <v>0</v>
      </c>
      <c r="CO97" s="45">
        <f t="shared" si="27"/>
        <v>0</v>
      </c>
      <c r="CP97" s="45">
        <f t="shared" si="27"/>
        <v>0</v>
      </c>
      <c r="CQ97" s="45">
        <f t="shared" si="27"/>
        <v>0</v>
      </c>
      <c r="CR97" s="45">
        <f t="shared" si="27"/>
        <v>0</v>
      </c>
      <c r="CS97" s="45">
        <f t="shared" si="27"/>
        <v>0</v>
      </c>
      <c r="CT97" s="45">
        <f t="shared" si="27"/>
        <v>0</v>
      </c>
      <c r="CU97" s="16"/>
    </row>
    <row r="98" spans="1:99" x14ac:dyDescent="0.25">
      <c r="A98" s="13"/>
      <c r="B98" s="8"/>
      <c r="C98" s="49"/>
      <c r="D98" s="49"/>
      <c r="E98" s="61"/>
      <c r="F98" s="98"/>
      <c r="G98" s="82"/>
      <c r="H98" s="10"/>
      <c r="I98" s="15"/>
      <c r="J98" s="103"/>
      <c r="K98" s="10"/>
      <c r="L98" s="10"/>
      <c r="M98" s="10"/>
      <c r="N98" s="10"/>
      <c r="O98" s="10"/>
      <c r="P98" s="10"/>
      <c r="Q98" s="10"/>
      <c r="R98" s="93"/>
      <c r="S98" s="82"/>
      <c r="T98" s="85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5"/>
      <c r="AJ98" s="82"/>
      <c r="AK98" s="85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5"/>
      <c r="AY98" s="82"/>
      <c r="AZ98" s="85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5"/>
      <c r="BL98" s="82"/>
      <c r="BM98" s="85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5"/>
      <c r="BY98" s="82"/>
      <c r="BZ98" s="85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5"/>
      <c r="CL98" s="85"/>
      <c r="CM98" s="10"/>
      <c r="CN98" s="10"/>
      <c r="CO98" s="10"/>
      <c r="CP98" s="10"/>
      <c r="CQ98" s="10"/>
      <c r="CR98" s="10"/>
      <c r="CS98" s="10"/>
      <c r="CT98" s="15"/>
      <c r="CU98" s="16"/>
    </row>
    <row r="99" spans="1:99" ht="15.75" thickBot="1" x14ac:dyDescent="0.3">
      <c r="A99" s="202" t="s">
        <v>198</v>
      </c>
      <c r="B99" s="203"/>
      <c r="C99" s="203"/>
      <c r="D99" s="51"/>
      <c r="E99" s="68"/>
      <c r="F99" s="101">
        <f>SUM(F82+F87+F97)</f>
        <v>5762</v>
      </c>
      <c r="G99" s="73"/>
      <c r="H99" s="74">
        <v>271</v>
      </c>
      <c r="I99" s="75">
        <v>31</v>
      </c>
      <c r="J99" s="105">
        <f>SUM(J97+J82+J87)</f>
        <v>1045</v>
      </c>
      <c r="K99" s="74">
        <f>SUM(K97+K82+K87)</f>
        <v>680</v>
      </c>
      <c r="L99" s="74">
        <f>SUM(L82+L87+L97)</f>
        <v>2041</v>
      </c>
      <c r="M99" s="74">
        <f>SUM(M97+M82+M87)</f>
        <v>0</v>
      </c>
      <c r="N99" s="74">
        <f>SUM(N97+N87+N82)</f>
        <v>897</v>
      </c>
      <c r="O99" s="74">
        <v>120</v>
      </c>
      <c r="P99" s="74">
        <v>60</v>
      </c>
      <c r="Q99" s="74">
        <v>600</v>
      </c>
      <c r="R99" s="96">
        <f>SUM(R97+R82+R85)</f>
        <v>360</v>
      </c>
      <c r="S99" s="73">
        <f>SUM(S82+V87+S97)</f>
        <v>97</v>
      </c>
      <c r="T99" s="87"/>
      <c r="U99" s="74">
        <f>SUM(U82+U87+U97)</f>
        <v>155</v>
      </c>
      <c r="V99" s="74">
        <f>SUM(V82+V87+V97)</f>
        <v>25</v>
      </c>
      <c r="W99" s="74"/>
      <c r="X99" s="74">
        <v>30</v>
      </c>
      <c r="Y99" s="74">
        <f>SUM(Y97+Y85+Y82)</f>
        <v>30</v>
      </c>
      <c r="Z99" s="74">
        <f>SUM(S82:X82)</f>
        <v>363</v>
      </c>
      <c r="AA99" s="74">
        <f t="shared" ref="AA99:AO99" si="28">SUM(AA82+AA87+AA97)</f>
        <v>72</v>
      </c>
      <c r="AB99" s="74"/>
      <c r="AC99" s="74">
        <f t="shared" si="28"/>
        <v>136</v>
      </c>
      <c r="AD99" s="74">
        <f t="shared" si="28"/>
        <v>120</v>
      </c>
      <c r="AE99" s="74"/>
      <c r="AF99" s="74">
        <v>30</v>
      </c>
      <c r="AG99" s="74">
        <f>SUM(AG82+AG87+AG97)</f>
        <v>30</v>
      </c>
      <c r="AH99" s="74"/>
      <c r="AI99" s="75">
        <f>SUM(AA82:AF82,AD87)</f>
        <v>421</v>
      </c>
      <c r="AJ99" s="73">
        <f t="shared" si="28"/>
        <v>104</v>
      </c>
      <c r="AK99" s="87"/>
      <c r="AL99" s="74">
        <f t="shared" si="28"/>
        <v>143</v>
      </c>
      <c r="AM99" s="74">
        <f t="shared" si="28"/>
        <v>127</v>
      </c>
      <c r="AN99" s="74"/>
      <c r="AO99" s="74">
        <f t="shared" si="28"/>
        <v>31</v>
      </c>
      <c r="AP99" s="74">
        <f>SUM(AJ82:AN82,AM87)</f>
        <v>437</v>
      </c>
      <c r="AQ99" s="74">
        <f>SUM(AJ82:AN82,AM87)</f>
        <v>437</v>
      </c>
      <c r="AR99" s="74"/>
      <c r="AS99" s="74">
        <f t="shared" ref="AS99:BO99" si="29">SUM(AS82+AS87+AS97)</f>
        <v>131</v>
      </c>
      <c r="AT99" s="74">
        <f t="shared" si="29"/>
        <v>100</v>
      </c>
      <c r="AU99" s="74"/>
      <c r="AV99" s="74">
        <f t="shared" si="29"/>
        <v>29</v>
      </c>
      <c r="AW99" s="74"/>
      <c r="AX99" s="75">
        <f>SUM(AQ82:AU82,AS87)</f>
        <v>334</v>
      </c>
      <c r="AY99" s="73">
        <f t="shared" si="29"/>
        <v>136</v>
      </c>
      <c r="AZ99" s="87"/>
      <c r="BA99" s="74">
        <f t="shared" si="29"/>
        <v>190</v>
      </c>
      <c r="BB99" s="74">
        <f t="shared" si="29"/>
        <v>57</v>
      </c>
      <c r="BC99" s="74">
        <f>SUM(AY82:BB82,BB87)</f>
        <v>417</v>
      </c>
      <c r="BD99" s="74">
        <f>SUM(BD82+BD87+BD97)</f>
        <v>30</v>
      </c>
      <c r="BE99" s="74">
        <f t="shared" si="29"/>
        <v>113</v>
      </c>
      <c r="BF99" s="74"/>
      <c r="BG99" s="74">
        <f t="shared" si="29"/>
        <v>151</v>
      </c>
      <c r="BH99" s="74">
        <f t="shared" si="29"/>
        <v>79</v>
      </c>
      <c r="BI99" s="74">
        <f t="shared" si="29"/>
        <v>30</v>
      </c>
      <c r="BJ99" s="74"/>
      <c r="BK99" s="75">
        <f>SUM(BE82:BH82,BH87)</f>
        <v>399</v>
      </c>
      <c r="BL99" s="73">
        <f t="shared" si="29"/>
        <v>104</v>
      </c>
      <c r="BM99" s="87"/>
      <c r="BN99" s="74">
        <f t="shared" si="29"/>
        <v>254</v>
      </c>
      <c r="BO99" s="74">
        <f t="shared" si="29"/>
        <v>72</v>
      </c>
      <c r="BP99" s="74">
        <f>SUM(BL82:BO82,BO87)</f>
        <v>459</v>
      </c>
      <c r="BQ99" s="74">
        <f>SUM(BQ87+BQ82+BQ97)</f>
        <v>30</v>
      </c>
      <c r="BR99" s="74">
        <f t="shared" ref="BR99:CR99" si="30">SUM(BR82+BR87+BR97)</f>
        <v>87</v>
      </c>
      <c r="BS99" s="74"/>
      <c r="BT99" s="74">
        <f t="shared" si="30"/>
        <v>214</v>
      </c>
      <c r="BU99" s="74">
        <f t="shared" si="30"/>
        <v>94</v>
      </c>
      <c r="BV99" s="74">
        <f>SUM(BV82+BV87+BV97)</f>
        <v>30</v>
      </c>
      <c r="BW99" s="74"/>
      <c r="BX99" s="75">
        <f>SUM(BR82:BU82,BU87)</f>
        <v>416</v>
      </c>
      <c r="BY99" s="73">
        <f t="shared" si="30"/>
        <v>112</v>
      </c>
      <c r="BZ99" s="87"/>
      <c r="CA99" s="74">
        <f t="shared" si="30"/>
        <v>229</v>
      </c>
      <c r="CB99" s="74">
        <f t="shared" si="30"/>
        <v>143</v>
      </c>
      <c r="CC99" s="74">
        <f>SUM(BY82:CB82,CB87)</f>
        <v>517</v>
      </c>
      <c r="CD99" s="74">
        <f t="shared" si="30"/>
        <v>30</v>
      </c>
      <c r="CE99" s="74">
        <f t="shared" si="30"/>
        <v>122</v>
      </c>
      <c r="CF99" s="74"/>
      <c r="CG99" s="74">
        <f t="shared" si="30"/>
        <v>218</v>
      </c>
      <c r="CH99" s="74">
        <f t="shared" si="30"/>
        <v>80</v>
      </c>
      <c r="CI99" s="74">
        <f t="shared" si="30"/>
        <v>30</v>
      </c>
      <c r="CJ99" s="74"/>
      <c r="CK99" s="75">
        <f>SUM(CE82:CH82,CH87)</f>
        <v>449</v>
      </c>
      <c r="CL99" s="87">
        <f t="shared" si="30"/>
        <v>0</v>
      </c>
      <c r="CM99" s="74">
        <f t="shared" si="30"/>
        <v>480</v>
      </c>
      <c r="CN99" s="74">
        <f t="shared" si="30"/>
        <v>0</v>
      </c>
      <c r="CO99" s="74"/>
      <c r="CP99" s="74">
        <f t="shared" si="30"/>
        <v>30</v>
      </c>
      <c r="CQ99" s="74">
        <f t="shared" si="30"/>
        <v>420</v>
      </c>
      <c r="CR99" s="74">
        <f t="shared" si="30"/>
        <v>30</v>
      </c>
      <c r="CS99" s="74"/>
      <c r="CT99" s="75"/>
      <c r="CU99" s="70"/>
    </row>
    <row r="100" spans="1:99" x14ac:dyDescent="0.25">
      <c r="A100" s="80"/>
      <c r="B100" s="53"/>
      <c r="C100" s="53"/>
      <c r="D100" s="53"/>
      <c r="E100" s="53"/>
      <c r="F100" s="54"/>
      <c r="G100" s="54"/>
      <c r="H100" s="54"/>
      <c r="I100" s="54"/>
      <c r="J100" s="79"/>
      <c r="K100" s="54"/>
      <c r="L100" s="54"/>
      <c r="M100" s="54"/>
      <c r="N100" s="54"/>
      <c r="O100" s="54"/>
      <c r="P100" s="54"/>
      <c r="Q100" s="54"/>
      <c r="R100" s="79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2"/>
    </row>
    <row r="101" spans="1:99" x14ac:dyDescent="0.25">
      <c r="A101" s="80"/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8"/>
      <c r="AL101" s="188"/>
      <c r="AM101" s="188"/>
      <c r="AN101" s="188"/>
      <c r="AO101" s="188"/>
      <c r="AP101" s="188"/>
      <c r="AQ101" s="188"/>
      <c r="AR101" s="188"/>
      <c r="AS101" s="188"/>
      <c r="AT101" s="188"/>
      <c r="AU101" s="188"/>
      <c r="AV101" s="188"/>
      <c r="AW101" s="188"/>
      <c r="AX101" s="188"/>
      <c r="AY101" s="188"/>
      <c r="AZ101" s="188"/>
      <c r="BA101" s="188"/>
      <c r="BB101" s="188"/>
      <c r="BC101" s="188"/>
      <c r="BD101" s="188"/>
      <c r="BE101" s="188"/>
      <c r="BF101" s="188"/>
      <c r="BG101" s="188"/>
      <c r="BH101" s="188"/>
      <c r="BI101" s="188"/>
      <c r="BJ101" s="188"/>
      <c r="BK101" s="188"/>
      <c r="BL101" s="188"/>
      <c r="BM101" s="188"/>
      <c r="BN101" s="188"/>
      <c r="BO101" s="188"/>
      <c r="BP101" s="188"/>
      <c r="BQ101" s="188"/>
      <c r="BR101" s="188"/>
      <c r="BS101" s="188"/>
      <c r="BT101" s="188"/>
      <c r="BU101" s="188"/>
      <c r="BV101" s="188"/>
      <c r="BW101" s="188"/>
      <c r="BX101" s="188"/>
      <c r="BY101" s="188"/>
      <c r="BZ101" s="188"/>
      <c r="CA101" s="188"/>
      <c r="CB101" s="188"/>
      <c r="CC101" s="188"/>
      <c r="CD101" s="188"/>
      <c r="CE101" s="188"/>
      <c r="CF101" s="188"/>
      <c r="CG101" s="188"/>
      <c r="CH101" s="188"/>
      <c r="CI101" s="188"/>
      <c r="CJ101" s="188"/>
      <c r="CK101" s="188"/>
      <c r="CL101" s="188"/>
      <c r="CM101" s="188"/>
      <c r="CN101" s="188"/>
      <c r="CO101" s="188"/>
      <c r="CP101" s="188"/>
      <c r="CQ101" s="188"/>
      <c r="CR101" s="188"/>
      <c r="CS101" s="53"/>
      <c r="CT101" s="53"/>
      <c r="CU101" s="52"/>
    </row>
    <row r="102" spans="1:99" x14ac:dyDescent="0.25">
      <c r="A102" s="80"/>
      <c r="B102" s="188" t="s">
        <v>171</v>
      </c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8"/>
      <c r="AJ102" s="188"/>
      <c r="AK102" s="188"/>
      <c r="AL102" s="188"/>
      <c r="AM102" s="188"/>
      <c r="AN102" s="188"/>
      <c r="AO102" s="188"/>
      <c r="AP102" s="188"/>
      <c r="AQ102" s="188"/>
      <c r="AR102" s="188"/>
      <c r="AS102" s="188"/>
      <c r="AT102" s="188"/>
      <c r="AU102" s="188"/>
      <c r="AV102" s="188"/>
      <c r="AW102" s="188"/>
      <c r="AX102" s="188"/>
      <c r="AY102" s="188"/>
      <c r="AZ102" s="188"/>
      <c r="BA102" s="188"/>
      <c r="BB102" s="188"/>
      <c r="BC102" s="188"/>
      <c r="BD102" s="188"/>
      <c r="BE102" s="188"/>
      <c r="BF102" s="188"/>
      <c r="BG102" s="188"/>
      <c r="BH102" s="188"/>
      <c r="BI102" s="188"/>
      <c r="BJ102" s="188"/>
      <c r="BK102" s="188"/>
      <c r="BL102" s="188"/>
      <c r="BM102" s="188"/>
      <c r="BN102" s="188"/>
      <c r="BO102" s="188"/>
      <c r="BP102" s="188"/>
      <c r="BQ102" s="188"/>
      <c r="BR102" s="188"/>
      <c r="BS102" s="188"/>
      <c r="BT102" s="188"/>
      <c r="BU102" s="188"/>
      <c r="BV102" s="188"/>
      <c r="BW102" s="188"/>
      <c r="BX102" s="188"/>
      <c r="BY102" s="188"/>
      <c r="BZ102" s="188"/>
      <c r="CA102" s="188"/>
      <c r="CB102" s="188"/>
      <c r="CC102" s="188"/>
      <c r="CD102" s="188"/>
      <c r="CE102" s="188"/>
      <c r="CF102" s="188"/>
      <c r="CG102" s="188"/>
      <c r="CH102" s="188"/>
      <c r="CI102" s="188"/>
      <c r="CJ102" s="188"/>
      <c r="CK102" s="188"/>
      <c r="CL102" s="188"/>
      <c r="CM102" s="188"/>
      <c r="CN102" s="188"/>
      <c r="CO102" s="188"/>
      <c r="CP102" s="188"/>
      <c r="CQ102" s="188"/>
      <c r="CR102" s="188"/>
      <c r="CS102" s="53"/>
      <c r="CT102" s="53"/>
      <c r="CU102" s="52"/>
    </row>
    <row r="103" spans="1:99" x14ac:dyDescent="0.25">
      <c r="A103" s="80"/>
      <c r="B103" s="188" t="s">
        <v>172</v>
      </c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8"/>
      <c r="AJ103" s="188"/>
      <c r="AK103" s="188"/>
      <c r="AL103" s="188"/>
      <c r="AM103" s="188"/>
      <c r="AN103" s="188"/>
      <c r="AO103" s="188"/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88"/>
      <c r="BA103" s="188"/>
      <c r="BB103" s="188"/>
      <c r="BC103" s="188"/>
      <c r="BD103" s="188"/>
      <c r="BE103" s="188"/>
      <c r="BF103" s="188"/>
      <c r="BG103" s="188"/>
      <c r="BH103" s="188"/>
      <c r="BI103" s="188"/>
      <c r="BJ103" s="188"/>
      <c r="BK103" s="188"/>
      <c r="BL103" s="188"/>
      <c r="BM103" s="188"/>
      <c r="BN103" s="188"/>
      <c r="BO103" s="188"/>
      <c r="BP103" s="188"/>
      <c r="BQ103" s="188"/>
      <c r="BR103" s="188"/>
      <c r="BS103" s="188"/>
      <c r="BT103" s="188"/>
      <c r="BU103" s="188"/>
      <c r="BV103" s="188"/>
      <c r="BW103" s="188"/>
      <c r="BX103" s="188"/>
      <c r="BY103" s="188"/>
      <c r="BZ103" s="188"/>
      <c r="CA103" s="188"/>
      <c r="CB103" s="188"/>
      <c r="CC103" s="188"/>
      <c r="CD103" s="188"/>
      <c r="CE103" s="188"/>
      <c r="CF103" s="188"/>
      <c r="CG103" s="188"/>
      <c r="CH103" s="188"/>
      <c r="CI103" s="188"/>
      <c r="CJ103" s="188"/>
      <c r="CK103" s="188"/>
      <c r="CL103" s="188"/>
      <c r="CM103" s="188"/>
      <c r="CN103" s="188"/>
      <c r="CO103" s="188"/>
      <c r="CP103" s="188"/>
      <c r="CQ103" s="188"/>
      <c r="CR103" s="188"/>
      <c r="CS103" s="53"/>
      <c r="CT103" s="53"/>
      <c r="CU103" s="52"/>
    </row>
    <row r="104" spans="1:99" x14ac:dyDescent="0.25">
      <c r="A104" s="80"/>
      <c r="B104" s="55"/>
      <c r="C104" s="55"/>
      <c r="D104" s="55"/>
      <c r="E104" s="55"/>
      <c r="F104" s="52"/>
      <c r="G104" s="52"/>
      <c r="H104" s="52"/>
      <c r="I104" s="52"/>
      <c r="J104" s="80"/>
      <c r="K104" s="52"/>
      <c r="L104" s="52"/>
      <c r="M104" s="52"/>
      <c r="N104" s="52"/>
      <c r="O104" s="52"/>
      <c r="P104" s="52"/>
      <c r="Q104" s="52"/>
      <c r="R104" s="80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</row>
    <row r="105" spans="1:99" x14ac:dyDescent="0.25">
      <c r="A105" s="80"/>
      <c r="B105" s="55"/>
      <c r="C105" s="55"/>
      <c r="D105" s="55"/>
      <c r="E105" s="55"/>
      <c r="F105" s="52"/>
      <c r="G105" s="52"/>
      <c r="H105" s="52"/>
      <c r="I105" s="52"/>
      <c r="J105" s="80"/>
      <c r="K105" s="52"/>
      <c r="L105" s="52"/>
      <c r="M105" s="52"/>
      <c r="N105" s="52"/>
      <c r="O105" s="52"/>
      <c r="P105" s="52"/>
      <c r="Q105" s="52"/>
      <c r="R105" s="80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</row>
    <row r="106" spans="1:99" ht="137.25" customHeight="1" x14ac:dyDescent="0.25">
      <c r="A106" s="80"/>
      <c r="B106" s="187" t="s">
        <v>173</v>
      </c>
      <c r="C106" s="187"/>
      <c r="D106" s="187"/>
      <c r="E106" s="18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7"/>
      <c r="BV106" s="117"/>
      <c r="BW106" s="117"/>
      <c r="BX106" s="117"/>
      <c r="BY106" s="117"/>
      <c r="BZ106" s="117"/>
      <c r="CA106" s="117"/>
      <c r="CB106" s="117"/>
      <c r="CC106" s="117"/>
      <c r="CD106" s="117"/>
      <c r="CE106" s="117"/>
      <c r="CF106" s="117"/>
      <c r="CG106" s="117"/>
      <c r="CH106" s="117"/>
      <c r="CI106" s="117"/>
      <c r="CJ106" s="117"/>
      <c r="CK106" s="117"/>
      <c r="CL106" s="117"/>
      <c r="CM106" s="117"/>
      <c r="CN106" s="117"/>
      <c r="CO106" s="117"/>
      <c r="CP106" s="117"/>
      <c r="CQ106" s="117"/>
      <c r="CR106" s="117"/>
      <c r="CS106" s="63"/>
      <c r="CT106" s="63"/>
      <c r="CU106" s="56"/>
    </row>
    <row r="107" spans="1:99" x14ac:dyDescent="0.25">
      <c r="A107" s="80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63"/>
      <c r="CT107" s="63"/>
      <c r="CU107" s="56"/>
    </row>
    <row r="108" spans="1:99" x14ac:dyDescent="0.25">
      <c r="A108" s="80"/>
      <c r="B108" s="53"/>
      <c r="C108" s="53"/>
      <c r="D108" s="53"/>
      <c r="E108" s="53"/>
      <c r="F108" s="54"/>
      <c r="G108" s="54"/>
      <c r="H108" s="54"/>
      <c r="I108" s="54"/>
      <c r="J108" s="79"/>
      <c r="K108" s="54"/>
      <c r="L108" s="54"/>
      <c r="M108" s="54"/>
      <c r="N108" s="54"/>
      <c r="O108" s="54"/>
      <c r="P108" s="54"/>
      <c r="Q108" s="54"/>
      <c r="R108" s="79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3"/>
    </row>
    <row r="109" spans="1:99" x14ac:dyDescent="0.25">
      <c r="A109" s="120"/>
      <c r="B109" s="53"/>
      <c r="C109" s="53"/>
      <c r="D109" s="53"/>
      <c r="E109" s="53"/>
      <c r="F109" s="54"/>
      <c r="G109" s="54"/>
      <c r="H109" s="54"/>
      <c r="I109" s="54"/>
      <c r="J109" s="79"/>
      <c r="K109" s="54"/>
      <c r="L109" s="54"/>
      <c r="M109" s="54"/>
      <c r="N109" s="54"/>
      <c r="O109" s="54"/>
      <c r="P109" s="54"/>
      <c r="Q109" s="54"/>
      <c r="R109" s="79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 t="s">
        <v>193</v>
      </c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7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3"/>
    </row>
    <row r="110" spans="1:99" x14ac:dyDescent="0.25">
      <c r="A110" s="120"/>
      <c r="B110" s="53"/>
      <c r="C110" s="53"/>
      <c r="D110" s="53"/>
      <c r="E110" s="53"/>
      <c r="F110" s="54"/>
      <c r="G110" s="54"/>
      <c r="H110" s="54"/>
      <c r="I110" s="54"/>
      <c r="J110" s="79"/>
      <c r="K110" s="54"/>
      <c r="L110" s="54"/>
      <c r="M110" s="54"/>
      <c r="N110" s="54"/>
      <c r="O110" s="54"/>
      <c r="P110" s="54"/>
      <c r="Q110" s="54"/>
      <c r="R110" s="79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8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3"/>
    </row>
    <row r="111" spans="1:99" x14ac:dyDescent="0.25">
      <c r="A111" s="120"/>
      <c r="B111" s="53"/>
      <c r="C111" s="53"/>
      <c r="D111" s="53"/>
      <c r="E111" s="53"/>
      <c r="F111" s="54"/>
      <c r="G111" s="54"/>
      <c r="H111" s="54"/>
      <c r="I111" s="54"/>
      <c r="J111" s="79"/>
      <c r="K111" s="54"/>
      <c r="L111" s="54"/>
      <c r="M111" s="54"/>
      <c r="N111" s="54"/>
      <c r="O111" s="54"/>
      <c r="P111" s="54"/>
      <c r="Q111" s="54"/>
      <c r="R111" s="79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8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3"/>
    </row>
    <row r="112" spans="1:99" x14ac:dyDescent="0.25">
      <c r="A112" s="120"/>
      <c r="B112" s="53"/>
      <c r="C112" s="53"/>
      <c r="D112" s="53"/>
      <c r="E112" s="53"/>
      <c r="F112" s="54"/>
      <c r="G112" s="54"/>
      <c r="H112" s="54"/>
      <c r="I112" s="54"/>
      <c r="J112" s="79"/>
      <c r="K112" s="54"/>
      <c r="L112" s="54"/>
      <c r="M112" s="54"/>
      <c r="N112" s="54"/>
      <c r="O112" s="54"/>
      <c r="P112" s="54"/>
      <c r="Q112" s="54"/>
      <c r="R112" s="79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8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3"/>
    </row>
  </sheetData>
  <mergeCells count="34">
    <mergeCell ref="B106:E106"/>
    <mergeCell ref="B102:CR102"/>
    <mergeCell ref="B103:CR103"/>
    <mergeCell ref="F8:R10"/>
    <mergeCell ref="G11:I11"/>
    <mergeCell ref="S10:Z11"/>
    <mergeCell ref="AA10:AI11"/>
    <mergeCell ref="S8:AI9"/>
    <mergeCell ref="AJ8:AX9"/>
    <mergeCell ref="AJ10:AP11"/>
    <mergeCell ref="A82:C82"/>
    <mergeCell ref="A87:C87"/>
    <mergeCell ref="A97:E97"/>
    <mergeCell ref="A99:C99"/>
    <mergeCell ref="B101:CR101"/>
    <mergeCell ref="BY10:CD11"/>
    <mergeCell ref="CL10:CP11"/>
    <mergeCell ref="CU8:CU13"/>
    <mergeCell ref="AY10:BD11"/>
    <mergeCell ref="CL8:CT9"/>
    <mergeCell ref="CE10:CK11"/>
    <mergeCell ref="BY8:CK9"/>
    <mergeCell ref="CQ10:CT11"/>
    <mergeCell ref="AQ10:AX11"/>
    <mergeCell ref="BE10:BK11"/>
    <mergeCell ref="AY8:BK9"/>
    <mergeCell ref="BL8:BX9"/>
    <mergeCell ref="BR10:BX11"/>
    <mergeCell ref="BL10:BQ11"/>
    <mergeCell ref="A8:A12"/>
    <mergeCell ref="B8:B12"/>
    <mergeCell ref="C8:C12"/>
    <mergeCell ref="D8:D12"/>
    <mergeCell ref="E8:E12"/>
  </mergeCells>
  <pageMargins left="0.7" right="0.7" top="0.75" bottom="0.75" header="0.3" footer="0.3"/>
  <pageSetup paperSize="8" scale="4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mpilinska</dc:creator>
  <cp:lastModifiedBy>Monika Malejka</cp:lastModifiedBy>
  <cp:lastPrinted>2023-09-15T06:59:02Z</cp:lastPrinted>
  <dcterms:created xsi:type="dcterms:W3CDTF">2023-07-05T06:14:47Z</dcterms:created>
  <dcterms:modified xsi:type="dcterms:W3CDTF">2024-10-29T12:54:38Z</dcterms:modified>
</cp:coreProperties>
</file>